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40" sheetId="1" r:id="rId1"/>
    <sheet name="30" sheetId="2" r:id="rId2"/>
    <sheet name="20" sheetId="3" r:id="rId3"/>
  </sheets>
  <definedNames>
    <definedName name="_xlnm.Print_Area" localSheetId="2">'20'!$A$2:$S$15</definedName>
    <definedName name="_xlnm.Print_Titles" localSheetId="2">'20'!$9:$11</definedName>
    <definedName name="_xlnm.Print_Area" localSheetId="1">'30'!$A$2:$S$16</definedName>
    <definedName name="_xlnm.Print_Titles" localSheetId="1">'30'!$9:$11</definedName>
    <definedName name="_xlnm.Print_Area" localSheetId="0">'40'!$A$2:$S$16</definedName>
    <definedName name="_xlnm.Print_Titles" localSheetId="0">'40'!$9:$11</definedName>
    <definedName name="_xlnm_Print_Area" localSheetId="0">'40'!$A$2:$S$16</definedName>
    <definedName name="_xlnm_Print_Titles" localSheetId="0">'40'!$9:$11</definedName>
    <definedName name="_xlnm_Print_Area" localSheetId="1">'30'!$A$2:$S$16</definedName>
    <definedName name="_xlnm_Print_Titles" localSheetId="1">'30'!$9:$11</definedName>
    <definedName name="_xlnm_Print_Area" localSheetId="2">'20'!$A$2:$S$15</definedName>
    <definedName name="_xlnm_Print_Titles" localSheetId="2">'20'!$9:$11</definedName>
  </definedNames>
  <calcPr fullCalcOnLoad="1"/>
</workbook>
</file>

<file path=xl/sharedStrings.xml><?xml version="1.0" encoding="utf-8"?>
<sst xmlns="http://schemas.openxmlformats.org/spreadsheetml/2006/main" count="185" uniqueCount="90">
  <si>
    <t>Place</t>
  </si>
  <si>
    <t>Rider_ID</t>
  </si>
  <si>
    <t>Horse_ID</t>
  </si>
  <si>
    <t>SPh</t>
  </si>
  <si>
    <t>SAver</t>
  </si>
  <si>
    <t>TTime</t>
  </si>
  <si>
    <t>ЗИМНИЙ КУБОК ВСЕВОЛОЖСКОГО РАЙОНА ПО КОННЫМ ПРОБЕГАМ
КУБОК ОРГАНИЗАТОРОВ 1 этап</t>
  </si>
  <si>
    <t>Дистанционные конные пробеги</t>
  </si>
  <si>
    <t>Технические результаты</t>
  </si>
  <si>
    <r>
      <t xml:space="preserve">Дистанция CEN </t>
    </r>
    <r>
      <rPr>
        <sz val="12"/>
        <color indexed="8"/>
        <rFont val="Verdana"/>
        <family val="2"/>
      </rPr>
      <t>40</t>
    </r>
    <r>
      <rPr>
        <sz val="12"/>
        <rFont val="Verdana"/>
        <family val="2"/>
      </rPr>
      <t xml:space="preserve"> км</t>
    </r>
  </si>
  <si>
    <t>ФХ Крибелевых, Ленинградская обл., Всеволожский р-н, х. Б. Кайдалово</t>
  </si>
  <si>
    <t>10 января 2021</t>
  </si>
  <si>
    <t>Место</t>
  </si>
  <si>
    <t>Стартовый №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</si>
  <si>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</si>
  <si>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</si>
  <si>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</si>
  <si>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Владелец</t>
  </si>
  <si>
    <t>Команда, регион</t>
  </si>
  <si>
    <t>Этап</t>
  </si>
  <si>
    <t>1 этап:</t>
  </si>
  <si>
    <t>км</t>
  </si>
  <si>
    <t>Время отдыха:</t>
  </si>
  <si>
    <t>этап</t>
  </si>
  <si>
    <t>Вып.
норм.</t>
  </si>
  <si>
    <t>2 этап:</t>
  </si>
  <si>
    <t>Время
старта</t>
  </si>
  <si>
    <t>Время
финиша</t>
  </si>
  <si>
    <t>Вход в
вет.зону</t>
  </si>
  <si>
    <t>Время
восстан.</t>
  </si>
  <si>
    <t>Время 
на этапе</t>
  </si>
  <si>
    <t>Скорость
на этапе</t>
  </si>
  <si>
    <t>Средняя 
скорость</t>
  </si>
  <si>
    <t>Общее
время</t>
  </si>
  <si>
    <r>
      <t xml:space="preserve">МИТРОФАНОВ
</t>
    </r>
    <r>
      <rPr>
        <sz val="9"/>
        <color indexed="8"/>
        <rFont val="Verdana"/>
        <family val="2"/>
      </rPr>
      <t>Андрей</t>
    </r>
  </si>
  <si>
    <t>013780</t>
  </si>
  <si>
    <r>
      <t xml:space="preserve">НОВАКАРИ-07 
</t>
    </r>
    <r>
      <rPr>
        <sz val="9"/>
        <rFont val="Verdana"/>
        <family val="2"/>
      </rPr>
      <t>рыж., коб., араб., Кайрат, Лаг-Сервис, Россия</t>
    </r>
  </si>
  <si>
    <t>015229</t>
  </si>
  <si>
    <t>Крибелева Н.</t>
  </si>
  <si>
    <t>ФХ Крибелевых
Ленинградская область</t>
  </si>
  <si>
    <r>
      <t xml:space="preserve">ЖИРНОВ
</t>
    </r>
    <r>
      <rPr>
        <sz val="9"/>
        <color indexed="8"/>
        <rFont val="Verdana"/>
        <family val="2"/>
      </rPr>
      <t>Николай</t>
    </r>
  </si>
  <si>
    <t>002260</t>
  </si>
  <si>
    <r>
      <t xml:space="preserve">ОРИГИНАЛ-07
</t>
    </r>
    <r>
      <rPr>
        <sz val="9"/>
        <color indexed="8"/>
        <rFont val="Verdana"/>
        <family val="2"/>
      </rPr>
      <t>гнед., мер., рус.рыс., Распев, ПЗ Псковский</t>
    </r>
  </si>
  <si>
    <t>007888</t>
  </si>
  <si>
    <t>Жирнов Н.</t>
  </si>
  <si>
    <r>
      <t xml:space="preserve">ч/в
</t>
    </r>
    <r>
      <rPr>
        <sz val="9"/>
        <color indexed="8"/>
        <rFont val="Verdana"/>
        <family val="2"/>
      </rPr>
      <t>Ленинградская область</t>
    </r>
  </si>
  <si>
    <r>
      <t xml:space="preserve">МИШЕНКО
</t>
    </r>
    <r>
      <rPr>
        <sz val="9"/>
        <color indexed="8"/>
        <rFont val="Verdana"/>
        <family val="2"/>
      </rPr>
      <t>Софья, 2008</t>
    </r>
  </si>
  <si>
    <t>на оформ.</t>
  </si>
  <si>
    <r>
      <t xml:space="preserve">ГРАНД ВЕЛЕС-14
</t>
    </r>
    <r>
      <rPr>
        <sz val="9"/>
        <rFont val="Verdana"/>
        <family val="2"/>
      </rPr>
      <t>рыж., мер., буден., Гольфстрим, КФХ Крибелевых</t>
    </r>
  </si>
  <si>
    <t>на  
оформ.</t>
  </si>
  <si>
    <t>Вишнёвая О.</t>
  </si>
  <si>
    <r>
      <t xml:space="preserve">КОРНИЛОВА
</t>
    </r>
    <r>
      <rPr>
        <sz val="9"/>
        <color indexed="8"/>
        <rFont val="Verdana"/>
        <family val="2"/>
      </rPr>
      <t>Ольга</t>
    </r>
  </si>
  <si>
    <t>002261</t>
  </si>
  <si>
    <r>
      <t xml:space="preserve">ВИСЛА-13 
</t>
    </r>
    <r>
      <rPr>
        <sz val="9"/>
        <rFont val="Verdana"/>
        <family val="2"/>
      </rPr>
      <t>рыж., коб., буден., Врубель, КЗ им. Буденного</t>
    </r>
  </si>
  <si>
    <t>025358</t>
  </si>
  <si>
    <t>ФХ Крибелевых
Санкт-Петербург</t>
  </si>
  <si>
    <r>
      <t xml:space="preserve">ВАСИЛЬЕВ
</t>
    </r>
    <r>
      <rPr>
        <sz val="9"/>
        <color indexed="8"/>
        <rFont val="Verdana"/>
        <family val="2"/>
      </rPr>
      <t>Анатолий, 1996</t>
    </r>
  </si>
  <si>
    <r>
      <t xml:space="preserve">БАРРИНГТОНИЯ-14 
</t>
    </r>
    <r>
      <rPr>
        <sz val="9"/>
        <color indexed="8"/>
        <rFont val="Verdana"/>
        <family val="2"/>
      </rPr>
      <t>зол.-рыж, коб., донск., Бентос, КФХ Крибелевых</t>
    </r>
  </si>
  <si>
    <t>на 
оформ.</t>
  </si>
  <si>
    <r>
      <t xml:space="preserve">ЧАШНИКОВА
</t>
    </r>
    <r>
      <rPr>
        <sz val="9"/>
        <color indexed="8"/>
        <rFont val="Verdana"/>
        <family val="2"/>
      </rPr>
      <t>Юлия</t>
    </r>
  </si>
  <si>
    <t>018974</t>
  </si>
  <si>
    <r>
      <t xml:space="preserve">ПАРАБЕЛЬ-08
</t>
    </r>
    <r>
      <rPr>
        <sz val="9"/>
        <color indexed="8"/>
        <rFont val="Verdana"/>
        <family val="2"/>
      </rPr>
      <t>т-сер., коб., трак., Баян 70, ФХ Крибелевых</t>
    </r>
  </si>
  <si>
    <t>009690</t>
  </si>
  <si>
    <t>Валуйская Т.</t>
  </si>
  <si>
    <t>сняты по
желанию
всадника</t>
  </si>
  <si>
    <t>Главный судья</t>
  </si>
  <si>
    <t>Прохоренко Л. 1 категория, Ленинградская область</t>
  </si>
  <si>
    <t>Главный секретарь</t>
  </si>
  <si>
    <t>Смирнов А. 1 категория, Ленинградская область</t>
  </si>
  <si>
    <t>ЗИМНИЙ КУБОК ВСЕВОЛОЖСКОГО РАЙОНА ПО КОННЫМ ПРОБЕГАМ</t>
  </si>
  <si>
    <r>
      <t>Дистанция CENAm 3</t>
    </r>
    <r>
      <rPr>
        <sz val="12"/>
        <color indexed="8"/>
        <rFont val="Verdana"/>
        <family val="2"/>
      </rPr>
      <t>0</t>
    </r>
    <r>
      <rPr>
        <sz val="12"/>
        <rFont val="Verdana"/>
        <family val="2"/>
      </rPr>
      <t xml:space="preserve"> км</t>
    </r>
  </si>
  <si>
    <r>
      <t xml:space="preserve">АРТЕМЬЕВ
</t>
    </r>
    <r>
      <rPr>
        <sz val="9"/>
        <color indexed="8"/>
        <rFont val="Verdana"/>
        <family val="2"/>
      </rPr>
      <t>Михаил</t>
    </r>
  </si>
  <si>
    <t>104504</t>
  </si>
  <si>
    <r>
      <t xml:space="preserve">ГРАФ-10 
</t>
    </r>
    <r>
      <rPr>
        <sz val="9"/>
        <color indexed="8"/>
        <rFont val="Verdana"/>
        <family val="2"/>
      </rPr>
      <t>т.гнед., жер., буден., Гинофор, КЗ Зимовниковский</t>
    </r>
  </si>
  <si>
    <t>014563</t>
  </si>
  <si>
    <t>Артемьев А.</t>
  </si>
  <si>
    <r>
      <t xml:space="preserve">АРТЕМЬЕВ
</t>
    </r>
    <r>
      <rPr>
        <sz val="9"/>
        <color indexed="8"/>
        <rFont val="Verdana"/>
        <family val="2"/>
      </rPr>
      <t>Артем</t>
    </r>
  </si>
  <si>
    <t>021976</t>
  </si>
  <si>
    <r>
      <t xml:space="preserve">РЕГАТА-08
</t>
    </r>
    <r>
      <rPr>
        <sz val="9"/>
        <color indexed="8"/>
        <rFont val="Verdana"/>
        <family val="2"/>
      </rPr>
      <t>рыж., коб., буден., Румб, КЗ Донской</t>
    </r>
  </si>
  <si>
    <r>
      <t xml:space="preserve">АРТЕМЬЕВ
</t>
    </r>
    <r>
      <rPr>
        <sz val="9"/>
        <color indexed="8"/>
        <rFont val="Verdana"/>
        <family val="2"/>
      </rPr>
      <t>Дмитрий, 2007</t>
    </r>
  </si>
  <si>
    <r>
      <t xml:space="preserve">ЛАНДГРАФ-13
</t>
    </r>
    <r>
      <rPr>
        <sz val="9"/>
        <color indexed="8"/>
        <rFont val="Verdana"/>
        <family val="2"/>
      </rPr>
      <t>рыж, жер., буден., Лорит, КЗ Зимовниковский</t>
    </r>
  </si>
  <si>
    <r>
      <t>Дистанция CENAm 2</t>
    </r>
    <r>
      <rPr>
        <sz val="12"/>
        <color indexed="8"/>
        <rFont val="Verdana"/>
        <family val="2"/>
      </rPr>
      <t>0</t>
    </r>
    <r>
      <rPr>
        <sz val="12"/>
        <rFont val="Verdana"/>
        <family val="2"/>
      </rPr>
      <t xml:space="preserve"> км</t>
    </r>
  </si>
  <si>
    <r>
      <t xml:space="preserve">ЦЕПАКИНА
</t>
    </r>
    <r>
      <rPr>
        <sz val="9"/>
        <color indexed="8"/>
        <rFont val="Verdana"/>
        <family val="2"/>
      </rPr>
      <t>Мария</t>
    </r>
  </si>
  <si>
    <t>008481</t>
  </si>
  <si>
    <r>
      <t xml:space="preserve">ГЕНИЙ-17 
</t>
    </r>
    <r>
      <rPr>
        <sz val="9"/>
        <color indexed="8"/>
        <rFont val="Verdana"/>
        <family val="2"/>
      </rPr>
      <t>гнед., мер., арабо-буден., Граф, КФХ Крибелевых</t>
    </r>
  </si>
  <si>
    <t>Цепакина М.</t>
  </si>
  <si>
    <r>
      <t xml:space="preserve">ПУНИНА
</t>
    </r>
    <r>
      <rPr>
        <sz val="9"/>
        <color indexed="8"/>
        <rFont val="Verdana"/>
        <family val="2"/>
      </rPr>
      <t>Елизавета</t>
    </r>
  </si>
  <si>
    <t>004561</t>
  </si>
  <si>
    <r>
      <t xml:space="preserve">ГАРДАРИКА-17
</t>
    </r>
    <r>
      <rPr>
        <sz val="9"/>
        <color indexed="8"/>
        <rFont val="Verdana"/>
        <family val="2"/>
      </rPr>
      <t>гнед., коб., буден., Граф, КФХ Крибелевых</t>
    </r>
  </si>
  <si>
    <t>Пунина Е.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</si>
</sst>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:MM:SS"/>
    <numFmt numFmtId="166" formatCode="[H]:MM:SS;@"/>
    <numFmt numFmtId="167" formatCode="0.00"/>
    <numFmt numFmtId="168" formatCode="@"/>
    <numFmt numFmtId="169" formatCode="HH:MM:SS"/>
  </numFmts>
  <fonts count="21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b/>
      <sz val="14"/>
      <name val="Verdana"/>
      <family val="2"/>
    </font>
    <font>
      <sz val="7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12"/>
      <name val="Verdana"/>
      <family val="2"/>
    </font>
    <font>
      <sz val="12"/>
      <color indexed="8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b/>
      <i/>
      <sz val="9"/>
      <name val="Arial Cyr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3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</cellStyleXfs>
  <cellXfs count="80">
    <xf numFmtId="164" fontId="0" fillId="0" borderId="0" xfId="0" applyAlignment="1">
      <alignment/>
    </xf>
    <xf numFmtId="164" fontId="0" fillId="0" borderId="0" xfId="22" applyFont="1" applyAlignment="1" applyProtection="1">
      <alignment vertical="center"/>
      <protection locked="0"/>
    </xf>
    <xf numFmtId="164" fontId="0" fillId="2" borderId="0" xfId="29" applyFont="1" applyFill="1" applyBorder="1" applyAlignment="1" applyProtection="1">
      <alignment horizontal="center" vertical="top"/>
      <protection/>
    </xf>
    <xf numFmtId="164" fontId="0" fillId="2" borderId="0" xfId="29" applyFont="1" applyFill="1" applyBorder="1" applyAlignment="1" applyProtection="1">
      <alignment vertical="top"/>
      <protection locked="0"/>
    </xf>
    <xf numFmtId="164" fontId="0" fillId="2" borderId="0" xfId="29" applyFont="1" applyFill="1" applyBorder="1" applyAlignment="1" applyProtection="1">
      <alignment horizontal="center" vertical="top"/>
      <protection locked="0"/>
    </xf>
    <xf numFmtId="164" fontId="3" fillId="2" borderId="0" xfId="29" applyFont="1" applyFill="1" applyBorder="1" applyAlignment="1" applyProtection="1">
      <alignment horizontal="center" vertical="top" shrinkToFit="1"/>
      <protection locked="0"/>
    </xf>
    <xf numFmtId="164" fontId="0" fillId="2" borderId="0" xfId="29" applyFont="1" applyFill="1" applyBorder="1" applyProtection="1">
      <alignment/>
      <protection locked="0"/>
    </xf>
    <xf numFmtId="164" fontId="0" fillId="2" borderId="0" xfId="29" applyFont="1" applyFill="1" applyProtection="1">
      <alignment/>
      <protection locked="0"/>
    </xf>
    <xf numFmtId="164" fontId="4" fillId="2" borderId="0" xfId="29" applyFont="1" applyFill="1" applyProtection="1">
      <alignment/>
      <protection locked="0"/>
    </xf>
    <xf numFmtId="164" fontId="5" fillId="0" borderId="0" xfId="26" applyFont="1" applyAlignment="1" applyProtection="1">
      <alignment vertical="center" wrapText="1"/>
      <protection locked="0"/>
    </xf>
    <xf numFmtId="164" fontId="6" fillId="0" borderId="0" xfId="26" applyFont="1" applyAlignment="1" applyProtection="1">
      <alignment horizontal="right" vertical="center"/>
      <protection locked="0"/>
    </xf>
    <xf numFmtId="164" fontId="0" fillId="0" borderId="0" xfId="26" applyAlignment="1" applyProtection="1">
      <alignment vertical="center"/>
      <protection locked="0"/>
    </xf>
    <xf numFmtId="164" fontId="5" fillId="0" borderId="0" xfId="22" applyFont="1" applyBorder="1" applyAlignment="1" applyProtection="1">
      <alignment horizontal="center" vertical="center" wrapText="1"/>
      <protection locked="0"/>
    </xf>
    <xf numFmtId="164" fontId="7" fillId="0" borderId="0" xfId="26" applyFont="1" applyBorder="1" applyAlignment="1" applyProtection="1">
      <alignment horizontal="center" vertical="center" wrapText="1"/>
      <protection locked="0"/>
    </xf>
    <xf numFmtId="164" fontId="0" fillId="0" borderId="0" xfId="26" applyFont="1" applyAlignment="1" applyProtection="1">
      <alignment vertical="center"/>
      <protection locked="0"/>
    </xf>
    <xf numFmtId="164" fontId="8" fillId="0" borderId="0" xfId="26" applyFont="1" applyBorder="1" applyAlignment="1" applyProtection="1">
      <alignment horizontal="center" vertical="center"/>
      <protection locked="0"/>
    </xf>
    <xf numFmtId="164" fontId="9" fillId="0" borderId="0" xfId="26" applyFont="1" applyAlignment="1" applyProtection="1">
      <alignment vertical="center"/>
      <protection locked="0"/>
    </xf>
    <xf numFmtId="164" fontId="10" fillId="0" borderId="0" xfId="26" applyFont="1" applyBorder="1" applyAlignment="1" applyProtection="1">
      <alignment horizontal="center" vertical="center"/>
      <protection locked="0"/>
    </xf>
    <xf numFmtId="164" fontId="12" fillId="0" borderId="0" xfId="26" applyFont="1" applyAlignment="1" applyProtection="1">
      <alignment vertical="center"/>
      <protection locked="0"/>
    </xf>
    <xf numFmtId="164" fontId="13" fillId="0" borderId="0" xfId="26" applyFont="1" applyAlignment="1" applyProtection="1">
      <alignment vertical="center"/>
      <protection locked="0"/>
    </xf>
    <xf numFmtId="164" fontId="13" fillId="0" borderId="0" xfId="26" applyFont="1" applyProtection="1">
      <alignment/>
      <protection locked="0"/>
    </xf>
    <xf numFmtId="164" fontId="13" fillId="0" borderId="0" xfId="26" applyFont="1" applyAlignment="1" applyProtection="1">
      <alignment wrapText="1"/>
      <protection locked="0"/>
    </xf>
    <xf numFmtId="164" fontId="13" fillId="0" borderId="0" xfId="26" applyFont="1" applyAlignment="1" applyProtection="1">
      <alignment shrinkToFit="1"/>
      <protection locked="0"/>
    </xf>
    <xf numFmtId="164" fontId="13" fillId="0" borderId="0" xfId="26" applyFont="1" applyBorder="1" applyAlignment="1" applyProtection="1">
      <alignment horizontal="right" vertical="center"/>
      <protection locked="0"/>
    </xf>
    <xf numFmtId="164" fontId="14" fillId="0" borderId="0" xfId="26" applyFont="1" applyProtection="1">
      <alignment/>
      <protection locked="0"/>
    </xf>
    <xf numFmtId="164" fontId="13" fillId="3" borderId="1" xfId="26" applyFont="1" applyFill="1" applyBorder="1" applyAlignment="1" applyProtection="1">
      <alignment horizontal="center" vertical="center" textRotation="90" wrapText="1"/>
      <protection locked="0"/>
    </xf>
    <xf numFmtId="164" fontId="15" fillId="3" borderId="2" xfId="26" applyFont="1" applyFill="1" applyBorder="1" applyAlignment="1" applyProtection="1">
      <alignment horizontal="center" vertical="center" textRotation="90" wrapText="1"/>
      <protection locked="0"/>
    </xf>
    <xf numFmtId="164" fontId="13" fillId="3" borderId="2" xfId="26" applyFont="1" applyFill="1" applyBorder="1" applyAlignment="1" applyProtection="1">
      <alignment horizontal="left" vertical="center" wrapText="1"/>
      <protection locked="0"/>
    </xf>
    <xf numFmtId="164" fontId="13" fillId="3" borderId="2" xfId="26" applyFont="1" applyFill="1" applyBorder="1" applyAlignment="1" applyProtection="1">
      <alignment horizontal="center" vertical="center" wrapText="1"/>
      <protection locked="0"/>
    </xf>
    <xf numFmtId="164" fontId="13" fillId="3" borderId="2" xfId="26" applyFont="1" applyFill="1" applyBorder="1" applyAlignment="1" applyProtection="1">
      <alignment horizontal="center" vertical="center" textRotation="90" wrapText="1"/>
      <protection locked="0"/>
    </xf>
    <xf numFmtId="164" fontId="16" fillId="3" borderId="3" xfId="20" applyFont="1" applyFill="1" applyBorder="1" applyAlignment="1" applyProtection="1">
      <alignment horizontal="right" vertical="center"/>
      <protection locked="0"/>
    </xf>
    <xf numFmtId="164" fontId="17" fillId="3" borderId="4" xfId="20" applyFont="1" applyFill="1" applyBorder="1" applyAlignment="1" applyProtection="1">
      <alignment horizontal="center" vertical="center"/>
      <protection locked="0"/>
    </xf>
    <xf numFmtId="164" fontId="16" fillId="3" borderId="4" xfId="20" applyFont="1" applyFill="1" applyBorder="1" applyAlignment="1" applyProtection="1">
      <alignment vertical="center"/>
      <protection locked="0"/>
    </xf>
    <xf numFmtId="164" fontId="16" fillId="3" borderId="4" xfId="20" applyFont="1" applyFill="1" applyBorder="1" applyAlignment="1" applyProtection="1">
      <alignment horizontal="right" vertical="center"/>
      <protection locked="0"/>
    </xf>
    <xf numFmtId="164" fontId="16" fillId="3" borderId="4" xfId="20" applyFont="1" applyFill="1" applyBorder="1" applyAlignment="1" applyProtection="1">
      <alignment horizontal="center" vertical="center"/>
      <protection locked="0"/>
    </xf>
    <xf numFmtId="165" fontId="17" fillId="3" borderId="5" xfId="20" applyNumberFormat="1" applyFont="1" applyFill="1" applyBorder="1" applyAlignment="1" applyProtection="1">
      <alignment horizontal="center" vertical="center"/>
      <protection locked="0"/>
    </xf>
    <xf numFmtId="164" fontId="13" fillId="3" borderId="6" xfId="26" applyFont="1" applyFill="1" applyBorder="1" applyAlignment="1" applyProtection="1">
      <alignment horizontal="center" vertical="center" wrapText="1"/>
      <protection locked="0"/>
    </xf>
    <xf numFmtId="164" fontId="12" fillId="0" borderId="0" xfId="22" applyFont="1" applyAlignment="1" applyProtection="1">
      <alignment vertical="center"/>
      <protection locked="0"/>
    </xf>
    <xf numFmtId="164" fontId="16" fillId="3" borderId="7" xfId="20" applyFont="1" applyFill="1" applyBorder="1" applyAlignment="1" applyProtection="1">
      <alignment horizontal="right" vertical="center"/>
      <protection locked="0"/>
    </xf>
    <xf numFmtId="164" fontId="17" fillId="3" borderId="8" xfId="20" applyFont="1" applyFill="1" applyBorder="1" applyAlignment="1" applyProtection="1">
      <alignment horizontal="center" vertical="center"/>
      <protection locked="0"/>
    </xf>
    <xf numFmtId="164" fontId="16" fillId="3" borderId="8" xfId="20" applyFont="1" applyFill="1" applyBorder="1" applyAlignment="1" applyProtection="1">
      <alignment vertical="center"/>
      <protection locked="0"/>
    </xf>
    <xf numFmtId="164" fontId="16" fillId="3" borderId="8" xfId="20" applyFont="1" applyFill="1" applyBorder="1" applyAlignment="1" applyProtection="1">
      <alignment horizontal="right" vertical="center"/>
      <protection locked="0"/>
    </xf>
    <xf numFmtId="164" fontId="16" fillId="3" borderId="8" xfId="20" applyFont="1" applyFill="1" applyBorder="1" applyAlignment="1" applyProtection="1">
      <alignment horizontal="center" vertical="center"/>
      <protection locked="0"/>
    </xf>
    <xf numFmtId="165" fontId="17" fillId="3" borderId="9" xfId="20" applyNumberFormat="1" applyFont="1" applyFill="1" applyBorder="1" applyAlignment="1" applyProtection="1">
      <alignment horizontal="center" vertical="center"/>
      <protection locked="0"/>
    </xf>
    <xf numFmtId="164" fontId="16" fillId="3" borderId="10" xfId="20" applyFont="1" applyFill="1" applyBorder="1" applyAlignment="1" applyProtection="1">
      <alignment horizontal="center" vertical="center" wrapText="1"/>
      <protection locked="0"/>
    </xf>
    <xf numFmtId="166" fontId="16" fillId="3" borderId="10" xfId="32" applyNumberFormat="1" applyFont="1" applyFill="1" applyBorder="1" applyAlignment="1" applyProtection="1">
      <alignment horizontal="center" vertical="center" wrapText="1"/>
      <protection locked="0"/>
    </xf>
    <xf numFmtId="166" fontId="16" fillId="3" borderId="10" xfId="20" applyNumberFormat="1" applyFont="1" applyFill="1" applyBorder="1" applyAlignment="1" applyProtection="1">
      <alignment horizontal="center" vertical="center" wrapText="1"/>
      <protection locked="0"/>
    </xf>
    <xf numFmtId="167" fontId="16" fillId="3" borderId="10" xfId="20" applyNumberFormat="1" applyFont="1" applyFill="1" applyBorder="1" applyAlignment="1" applyProtection="1">
      <alignment horizontal="center" vertical="center" wrapText="1"/>
      <protection locked="0"/>
    </xf>
    <xf numFmtId="166" fontId="18" fillId="3" borderId="10" xfId="32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24" applyFont="1" applyBorder="1" applyAlignment="1" applyProtection="1">
      <alignment horizontal="center" vertical="center" wrapText="1"/>
      <protection locked="0"/>
    </xf>
    <xf numFmtId="164" fontId="8" fillId="0" borderId="2" xfId="26" applyFont="1" applyFill="1" applyBorder="1" applyAlignment="1" applyProtection="1">
      <alignment horizontal="center" vertical="center"/>
      <protection locked="0"/>
    </xf>
    <xf numFmtId="164" fontId="19" fillId="0" borderId="2" xfId="30" applyFont="1" applyBorder="1" applyAlignment="1" applyProtection="1">
      <alignment horizontal="left" vertical="center" wrapText="1"/>
      <protection locked="0"/>
    </xf>
    <xf numFmtId="168" fontId="16" fillId="0" borderId="2" xfId="30" applyNumberFormat="1" applyFont="1" applyBorder="1" applyAlignment="1" applyProtection="1">
      <alignment horizontal="center" vertical="center" wrapText="1"/>
      <protection locked="0"/>
    </xf>
    <xf numFmtId="164" fontId="16" fillId="0" borderId="2" xfId="30" applyFont="1" applyBorder="1" applyAlignment="1" applyProtection="1">
      <alignment horizontal="center" vertical="center"/>
      <protection locked="0"/>
    </xf>
    <xf numFmtId="168" fontId="16" fillId="0" borderId="2" xfId="30" applyNumberFormat="1" applyFont="1" applyBorder="1" applyAlignment="1" applyProtection="1">
      <alignment horizontal="center" vertical="center"/>
      <protection locked="0"/>
    </xf>
    <xf numFmtId="164" fontId="16" fillId="0" borderId="2" xfId="30" applyFont="1" applyBorder="1" applyAlignment="1" applyProtection="1">
      <alignment horizontal="center" vertical="center" wrapText="1"/>
      <protection locked="0"/>
    </xf>
    <xf numFmtId="164" fontId="16" fillId="0" borderId="2" xfId="22" applyFont="1" applyBorder="1" applyAlignment="1" applyProtection="1">
      <alignment horizontal="center" vertical="center" wrapText="1"/>
      <protection locked="0"/>
    </xf>
    <xf numFmtId="164" fontId="16" fillId="0" borderId="11" xfId="22" applyFont="1" applyBorder="1" applyAlignment="1" applyProtection="1">
      <alignment horizontal="center" vertical="center" wrapText="1"/>
      <protection locked="0"/>
    </xf>
    <xf numFmtId="165" fontId="16" fillId="4" borderId="11" xfId="20" applyNumberFormat="1" applyFont="1" applyFill="1" applyBorder="1" applyAlignment="1" applyProtection="1">
      <alignment horizontal="center" vertical="center"/>
      <protection locked="0"/>
    </xf>
    <xf numFmtId="166" fontId="16" fillId="0" borderId="11" xfId="32" applyNumberFormat="1" applyFont="1" applyFill="1" applyBorder="1" applyAlignment="1" applyProtection="1">
      <alignment horizontal="center" vertical="center" wrapText="1"/>
      <protection locked="0"/>
    </xf>
    <xf numFmtId="165" fontId="16" fillId="0" borderId="11" xfId="20" applyNumberFormat="1" applyFont="1" applyFill="1" applyBorder="1" applyAlignment="1" applyProtection="1">
      <alignment horizontal="center" vertical="center"/>
      <protection locked="0"/>
    </xf>
    <xf numFmtId="165" fontId="16" fillId="0" borderId="11" xfId="0" applyNumberFormat="1" applyFont="1" applyFill="1" applyBorder="1" applyAlignment="1" applyProtection="1">
      <alignment horizontal="center" vertical="center"/>
      <protection locked="0"/>
    </xf>
    <xf numFmtId="166" fontId="16" fillId="0" borderId="11" xfId="20" applyNumberFormat="1" applyFont="1" applyFill="1" applyBorder="1" applyAlignment="1" applyProtection="1">
      <alignment horizontal="center" vertical="center"/>
      <protection locked="0"/>
    </xf>
    <xf numFmtId="167" fontId="16" fillId="0" borderId="11" xfId="20" applyNumberFormat="1" applyFont="1" applyFill="1" applyBorder="1" applyAlignment="1" applyProtection="1">
      <alignment horizontal="center" vertical="center"/>
      <protection locked="0"/>
    </xf>
    <xf numFmtId="167" fontId="16" fillId="0" borderId="2" xfId="20" applyNumberFormat="1" applyFont="1" applyFill="1" applyBorder="1" applyAlignment="1" applyProtection="1">
      <alignment horizontal="center" vertical="center"/>
      <protection locked="0"/>
    </xf>
    <xf numFmtId="166" fontId="19" fillId="4" borderId="2" xfId="32" applyNumberFormat="1" applyFont="1" applyFill="1" applyBorder="1" applyAlignment="1" applyProtection="1">
      <alignment horizontal="center" vertical="center"/>
      <protection locked="0"/>
    </xf>
    <xf numFmtId="164" fontId="13" fillId="0" borderId="6" xfId="22" applyFont="1" applyBorder="1" applyAlignment="1" applyProtection="1">
      <alignment horizontal="center" vertical="center" wrapText="1"/>
      <protection locked="0"/>
    </xf>
    <xf numFmtId="164" fontId="20" fillId="0" borderId="0" xfId="22" applyFont="1" applyAlignment="1" applyProtection="1">
      <alignment vertical="center"/>
      <protection locked="0"/>
    </xf>
    <xf numFmtId="164" fontId="16" fillId="0" borderId="10" xfId="22" applyFont="1" applyBorder="1" applyAlignment="1" applyProtection="1">
      <alignment horizontal="center" vertical="center" wrapText="1"/>
      <protection locked="0"/>
    </xf>
    <xf numFmtId="165" fontId="16" fillId="0" borderId="10" xfId="20" applyNumberFormat="1" applyFont="1" applyFill="1" applyBorder="1" applyAlignment="1" applyProtection="1">
      <alignment horizontal="center" vertical="center"/>
      <protection locked="0"/>
    </xf>
    <xf numFmtId="166" fontId="13" fillId="0" borderId="10" xfId="32" applyNumberFormat="1" applyFont="1" applyFill="1" applyBorder="1" applyAlignment="1" applyProtection="1">
      <alignment horizontal="center" vertical="center" wrapText="1"/>
      <protection locked="0"/>
    </xf>
    <xf numFmtId="165" fontId="16" fillId="0" borderId="10" xfId="0" applyNumberFormat="1" applyFont="1" applyFill="1" applyBorder="1" applyAlignment="1" applyProtection="1">
      <alignment horizontal="center" vertical="center"/>
      <protection locked="0"/>
    </xf>
    <xf numFmtId="166" fontId="16" fillId="0" borderId="10" xfId="20" applyNumberFormat="1" applyFont="1" applyFill="1" applyBorder="1" applyAlignment="1" applyProtection="1">
      <alignment horizontal="center" vertical="center"/>
      <protection locked="0"/>
    </xf>
    <xf numFmtId="167" fontId="16" fillId="0" borderId="10" xfId="20" applyNumberFormat="1" applyFont="1" applyFill="1" applyBorder="1" applyAlignment="1" applyProtection="1">
      <alignment horizontal="center" vertical="center"/>
      <protection locked="0"/>
    </xf>
    <xf numFmtId="169" fontId="16" fillId="0" borderId="11" xfId="0" applyNumberFormat="1" applyFont="1" applyFill="1" applyBorder="1" applyAlignment="1" applyProtection="1">
      <alignment horizontal="center" vertical="center"/>
      <protection locked="0"/>
    </xf>
    <xf numFmtId="169" fontId="16" fillId="0" borderId="11" xfId="20" applyNumberFormat="1" applyFont="1" applyFill="1" applyBorder="1" applyAlignment="1" applyProtection="1">
      <alignment horizontal="center" vertical="center"/>
      <protection locked="0"/>
    </xf>
    <xf numFmtId="166" fontId="18" fillId="4" borderId="2" xfId="32" applyNumberFormat="1" applyFont="1" applyFill="1" applyBorder="1" applyAlignment="1" applyProtection="1">
      <alignment horizontal="center" vertical="center" wrapText="1"/>
      <protection locked="0"/>
    </xf>
    <xf numFmtId="164" fontId="16" fillId="0" borderId="6" xfId="22" applyFont="1" applyBorder="1" applyAlignment="1" applyProtection="1">
      <alignment horizontal="center" vertical="center" wrapText="1"/>
      <protection locked="0"/>
    </xf>
    <xf numFmtId="169" fontId="16" fillId="0" borderId="10" xfId="20" applyNumberFormat="1" applyFont="1" applyFill="1" applyBorder="1" applyAlignment="1" applyProtection="1">
      <alignment horizontal="center" vertical="center"/>
      <protection locked="0"/>
    </xf>
    <xf numFmtId="164" fontId="7" fillId="0" borderId="0" xfId="22" applyFont="1" applyAlignment="1" applyProtection="1">
      <alignment vertical="center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_Выездка технические1" xfId="22"/>
    <cellStyle name="Обычный_Выездка технические1 2" xfId="23"/>
    <cellStyle name="Обычный_Измайлово-2003" xfId="24"/>
    <cellStyle name="Обычный_Измайлово-2003 2" xfId="25"/>
    <cellStyle name="Обычный_Лист Microsoft Excel" xfId="26"/>
    <cellStyle name="Обычный_Лист Microsoft Excel 2" xfId="27"/>
    <cellStyle name="Обычный_Орел" xfId="28"/>
    <cellStyle name="Обычный_ПРИМЕРЫ ТЕХ.РЕЗУЛЬТАТОВ - Выездка" xfId="29"/>
    <cellStyle name="Обычный_Россия (В) юниоры" xfId="30"/>
    <cellStyle name="Обычный_конкур К" xfId="31"/>
    <cellStyle name="Excel Built-in Normal" xfId="32"/>
  </cellStyles>
  <dxfs count="1">
    <dxf>
      <font>
        <b val="0"/>
        <color rgb="FF9C0006"/>
      </font>
      <fill>
        <patternFill patternType="solid">
          <fgColor rgb="FFDDD9C3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3</xdr:col>
      <xdr:colOff>266700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8859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3</xdr:col>
      <xdr:colOff>266700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8859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3</xdr:col>
      <xdr:colOff>266700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8859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IV31"/>
  <sheetViews>
    <sheetView tabSelected="1" zoomScale="90" zoomScaleNormal="90" zoomScaleSheetLayoutView="70" workbookViewId="0" topLeftCell="A7">
      <selection activeCell="V23" sqref="V23"/>
    </sheetView>
  </sheetViews>
  <sheetFormatPr defaultColWidth="9.140625" defaultRowHeight="12.75"/>
  <cols>
    <col min="1" max="1" width="3.7109375" style="1" customWidth="1"/>
    <col min="2" max="2" width="5.57421875" style="1" customWidth="1"/>
    <col min="3" max="3" width="15.421875" style="1" customWidth="1"/>
    <col min="4" max="4" width="8.57421875" style="1" customWidth="1"/>
    <col min="5" max="5" width="0" style="1" customWidth="1"/>
    <col min="6" max="6" width="28.8515625" style="1" customWidth="1"/>
    <col min="7" max="7" width="8.57421875" style="1" customWidth="1"/>
    <col min="8" max="8" width="14.57421875" style="1" customWidth="1"/>
    <col min="9" max="9" width="16.28125" style="1" customWidth="1"/>
    <col min="10" max="10" width="3.7109375" style="1" customWidth="1"/>
    <col min="11" max="11" width="9.7109375" style="1" customWidth="1"/>
    <col min="12" max="12" width="10.7109375" style="1" customWidth="1"/>
    <col min="13" max="17" width="9.7109375" style="1" customWidth="1"/>
    <col min="18" max="18" width="12.28125" style="1" customWidth="1"/>
    <col min="19" max="19" width="8.140625" style="1" customWidth="1"/>
    <col min="20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I1" s="4"/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 t="s">
        <v>5</v>
      </c>
      <c r="S1" s="5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L1" s="8"/>
    </row>
    <row r="2" spans="1:19" s="11" customFormat="1" ht="4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</row>
    <row r="3" spans="1:19" ht="50.25" customHeight="1">
      <c r="A3" s="12" t="s">
        <v>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4" customFormat="1" ht="15.75" customHeight="1">
      <c r="A4" s="13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6" customFormat="1" ht="15.75" customHeight="1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s="18" customFormat="1" ht="15.75" customHeight="1">
      <c r="A6" s="17" t="s">
        <v>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s="18" customFormat="1" ht="15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s="24" customFormat="1" ht="15" customHeight="1">
      <c r="A8" s="19" t="s">
        <v>10</v>
      </c>
      <c r="B8" s="20"/>
      <c r="C8" s="21"/>
      <c r="D8" s="21"/>
      <c r="E8" s="21"/>
      <c r="F8" s="21"/>
      <c r="G8" s="21"/>
      <c r="H8" s="22"/>
      <c r="I8" s="20"/>
      <c r="J8" s="20"/>
      <c r="K8" s="20"/>
      <c r="L8" s="20"/>
      <c r="M8" s="20"/>
      <c r="N8" s="20"/>
      <c r="O8" s="20"/>
      <c r="P8" s="20"/>
      <c r="Q8" s="20"/>
      <c r="R8" s="20"/>
      <c r="S8" s="23" t="s">
        <v>11</v>
      </c>
    </row>
    <row r="9" spans="1:19" s="37" customFormat="1" ht="15" customHeight="1">
      <c r="A9" s="25" t="s">
        <v>12</v>
      </c>
      <c r="B9" s="26" t="s">
        <v>13</v>
      </c>
      <c r="C9" s="27" t="s">
        <v>14</v>
      </c>
      <c r="D9" s="28" t="s">
        <v>15</v>
      </c>
      <c r="E9" s="29"/>
      <c r="F9" s="27" t="s">
        <v>16</v>
      </c>
      <c r="G9" s="28" t="s">
        <v>15</v>
      </c>
      <c r="H9" s="28" t="s">
        <v>17</v>
      </c>
      <c r="I9" s="28" t="s">
        <v>18</v>
      </c>
      <c r="J9" s="29" t="s">
        <v>19</v>
      </c>
      <c r="K9" s="30" t="s">
        <v>20</v>
      </c>
      <c r="L9" s="31">
        <v>21</v>
      </c>
      <c r="M9" s="32" t="s">
        <v>21</v>
      </c>
      <c r="N9" s="33" t="s">
        <v>22</v>
      </c>
      <c r="O9" s="33"/>
      <c r="P9" s="32">
        <v>1</v>
      </c>
      <c r="Q9" s="34" t="s">
        <v>23</v>
      </c>
      <c r="R9" s="35">
        <v>0.020833333333333332</v>
      </c>
      <c r="S9" s="36" t="s">
        <v>24</v>
      </c>
    </row>
    <row r="10" spans="1:19" s="37" customFormat="1" ht="15" customHeight="1">
      <c r="A10" s="25"/>
      <c r="B10" s="26"/>
      <c r="C10" s="27"/>
      <c r="D10" s="28"/>
      <c r="E10" s="29"/>
      <c r="F10" s="27"/>
      <c r="G10" s="28"/>
      <c r="H10" s="28"/>
      <c r="I10" s="28"/>
      <c r="J10" s="29"/>
      <c r="K10" s="38" t="s">
        <v>25</v>
      </c>
      <c r="L10" s="39">
        <v>21</v>
      </c>
      <c r="M10" s="40" t="s">
        <v>21</v>
      </c>
      <c r="N10" s="41"/>
      <c r="O10" s="41"/>
      <c r="P10" s="40"/>
      <c r="Q10" s="42"/>
      <c r="R10" s="43"/>
      <c r="S10" s="36"/>
    </row>
    <row r="11" spans="1:19" s="37" customFormat="1" ht="39.75" customHeight="1">
      <c r="A11" s="25"/>
      <c r="B11" s="26"/>
      <c r="C11" s="27"/>
      <c r="D11" s="28"/>
      <c r="E11" s="29"/>
      <c r="F11" s="27"/>
      <c r="G11" s="28"/>
      <c r="H11" s="28"/>
      <c r="I11" s="28"/>
      <c r="J11" s="29"/>
      <c r="K11" s="44" t="s">
        <v>26</v>
      </c>
      <c r="L11" s="45" t="s">
        <v>27</v>
      </c>
      <c r="M11" s="46" t="s">
        <v>28</v>
      </c>
      <c r="N11" s="46" t="s">
        <v>29</v>
      </c>
      <c r="O11" s="46" t="s">
        <v>30</v>
      </c>
      <c r="P11" s="47" t="s">
        <v>31</v>
      </c>
      <c r="Q11" s="47" t="s">
        <v>32</v>
      </c>
      <c r="R11" s="48" t="s">
        <v>33</v>
      </c>
      <c r="S11" s="36"/>
    </row>
    <row r="12" spans="1:19" s="67" customFormat="1" ht="23.25" customHeight="1">
      <c r="A12" s="49">
        <v>1</v>
      </c>
      <c r="B12" s="50">
        <v>61</v>
      </c>
      <c r="C12" s="51" t="s">
        <v>34</v>
      </c>
      <c r="D12" s="52" t="s">
        <v>35</v>
      </c>
      <c r="E12" s="53"/>
      <c r="F12" s="51" t="s">
        <v>36</v>
      </c>
      <c r="G12" s="54" t="s">
        <v>37</v>
      </c>
      <c r="H12" s="55" t="s">
        <v>38</v>
      </c>
      <c r="I12" s="56" t="s">
        <v>39</v>
      </c>
      <c r="J12" s="57">
        <v>1</v>
      </c>
      <c r="K12" s="58">
        <v>0.41875</v>
      </c>
      <c r="L12" s="59">
        <v>0.4675694444444444</v>
      </c>
      <c r="M12" s="60">
        <v>0.47097222222222224</v>
      </c>
      <c r="N12" s="61">
        <f aca="true" t="shared" si="0" ref="N12:N21">M12-L12</f>
        <v>0.00340277777777781</v>
      </c>
      <c r="O12" s="62">
        <f>M12-K12</f>
        <v>0.052222222222222225</v>
      </c>
      <c r="P12" s="63">
        <f>$L$9/O12/24</f>
        <v>16.75531914893617</v>
      </c>
      <c r="Q12" s="64">
        <f>SUM($L$9:$L$10)/R12/24</f>
        <v>16.768326494399464</v>
      </c>
      <c r="R12" s="65">
        <f>SUM(O12:O13)</f>
        <v>0.10436342592592596</v>
      </c>
      <c r="S12" s="66">
        <v>3</v>
      </c>
    </row>
    <row r="13" spans="1:19" s="67" customFormat="1" ht="23.25" customHeight="1">
      <c r="A13" s="49"/>
      <c r="B13" s="50"/>
      <c r="C13" s="51"/>
      <c r="D13" s="52"/>
      <c r="E13" s="53"/>
      <c r="F13" s="51"/>
      <c r="G13" s="54"/>
      <c r="H13" s="55"/>
      <c r="I13" s="56"/>
      <c r="J13" s="68">
        <v>2</v>
      </c>
      <c r="K13" s="69">
        <f>M12+$R$9</f>
        <v>0.49180555555555555</v>
      </c>
      <c r="L13" s="70">
        <v>0.5439467592592593</v>
      </c>
      <c r="M13" s="69">
        <v>0.5539351851851851</v>
      </c>
      <c r="N13" s="71">
        <f t="shared" si="0"/>
        <v>0.009988425925925859</v>
      </c>
      <c r="O13" s="72">
        <f>L13-K13</f>
        <v>0.05214120370370373</v>
      </c>
      <c r="P13" s="73">
        <f>$L$10/O13/24</f>
        <v>16.781354051054375</v>
      </c>
      <c r="Q13" s="64"/>
      <c r="R13" s="65"/>
      <c r="S13" s="66"/>
    </row>
    <row r="14" spans="1:19" s="67" customFormat="1" ht="23.25" customHeight="1">
      <c r="A14" s="49">
        <v>2</v>
      </c>
      <c r="B14" s="50">
        <v>62</v>
      </c>
      <c r="C14" s="51" t="s">
        <v>40</v>
      </c>
      <c r="D14" s="52" t="s">
        <v>41</v>
      </c>
      <c r="E14" s="53"/>
      <c r="F14" s="51" t="s">
        <v>42</v>
      </c>
      <c r="G14" s="54" t="s">
        <v>43</v>
      </c>
      <c r="H14" s="55" t="s">
        <v>44</v>
      </c>
      <c r="I14" s="56" t="s">
        <v>45</v>
      </c>
      <c r="J14" s="57">
        <v>1</v>
      </c>
      <c r="K14" s="58">
        <v>0.41180555555555554</v>
      </c>
      <c r="L14" s="59">
        <v>0.46641203703703704</v>
      </c>
      <c r="M14" s="60">
        <v>0.47130787037037036</v>
      </c>
      <c r="N14" s="61">
        <f t="shared" si="0"/>
        <v>0.0048958333333333215</v>
      </c>
      <c r="O14" s="62">
        <f>M14-K14</f>
        <v>0.05950231481481483</v>
      </c>
      <c r="P14" s="63">
        <f>$L$9/O14/24</f>
        <v>14.705310250923942</v>
      </c>
      <c r="Q14" s="64">
        <f>SUM($L$9:$L$10)/R14/24</f>
        <v>15.761492755133949</v>
      </c>
      <c r="R14" s="65">
        <f>SUM(O14:O15)</f>
        <v>0.11103009259259261</v>
      </c>
      <c r="S14" s="66">
        <v>3</v>
      </c>
    </row>
    <row r="15" spans="1:19" s="67" customFormat="1" ht="23.25" customHeight="1">
      <c r="A15" s="49"/>
      <c r="B15" s="50"/>
      <c r="C15" s="51"/>
      <c r="D15" s="52"/>
      <c r="E15" s="53"/>
      <c r="F15" s="51"/>
      <c r="G15" s="54"/>
      <c r="H15" s="55"/>
      <c r="I15" s="56"/>
      <c r="J15" s="68">
        <v>2</v>
      </c>
      <c r="K15" s="69">
        <f>M14+$R$9</f>
        <v>0.4921412037037037</v>
      </c>
      <c r="L15" s="70">
        <v>0.5436689814814815</v>
      </c>
      <c r="M15" s="69">
        <v>0.5549189814814814</v>
      </c>
      <c r="N15" s="71">
        <f t="shared" si="0"/>
        <v>0.011249999999999982</v>
      </c>
      <c r="O15" s="72">
        <f>L15-K15</f>
        <v>0.05152777777777778</v>
      </c>
      <c r="P15" s="73">
        <f>$L$10/O15/24</f>
        <v>16.981132075471695</v>
      </c>
      <c r="Q15" s="64"/>
      <c r="R15" s="65"/>
      <c r="S15" s="66"/>
    </row>
    <row r="16" spans="1:19" s="67" customFormat="1" ht="23.25" customHeight="1">
      <c r="A16" s="49">
        <v>3</v>
      </c>
      <c r="B16" s="50">
        <v>66</v>
      </c>
      <c r="C16" s="51" t="s">
        <v>46</v>
      </c>
      <c r="D16" s="52" t="s">
        <v>47</v>
      </c>
      <c r="E16" s="53"/>
      <c r="F16" s="51" t="s">
        <v>48</v>
      </c>
      <c r="G16" s="52" t="s">
        <v>49</v>
      </c>
      <c r="H16" s="55" t="s">
        <v>50</v>
      </c>
      <c r="I16" s="56" t="s">
        <v>39</v>
      </c>
      <c r="J16" s="57">
        <v>1</v>
      </c>
      <c r="K16" s="58">
        <v>0.4201388888888889</v>
      </c>
      <c r="L16" s="59">
        <v>0.47759259259259257</v>
      </c>
      <c r="M16" s="60">
        <v>0.48506944444444444</v>
      </c>
      <c r="N16" s="61">
        <f t="shared" si="0"/>
        <v>0.007476851851851873</v>
      </c>
      <c r="O16" s="62">
        <f>M16-K16</f>
        <v>0.06493055555555555</v>
      </c>
      <c r="P16" s="63">
        <f>$L$9/O16/24</f>
        <v>13.475935828877008</v>
      </c>
      <c r="Q16" s="64">
        <f>SUM($L$9:$L$10)/R16/24</f>
        <v>15.074775672981062</v>
      </c>
      <c r="R16" s="65">
        <f>SUM(O16:O17)</f>
        <v>0.11608796296296292</v>
      </c>
      <c r="S16" s="66">
        <v>3</v>
      </c>
    </row>
    <row r="17" spans="1:19" s="67" customFormat="1" ht="23.25" customHeight="1">
      <c r="A17" s="49"/>
      <c r="B17" s="50"/>
      <c r="C17" s="51"/>
      <c r="D17" s="52"/>
      <c r="E17" s="53"/>
      <c r="F17" s="51"/>
      <c r="G17" s="52"/>
      <c r="H17" s="55"/>
      <c r="I17" s="56"/>
      <c r="J17" s="68">
        <v>2</v>
      </c>
      <c r="K17" s="69">
        <f>M16+$R$9</f>
        <v>0.5059027777777778</v>
      </c>
      <c r="L17" s="70">
        <v>0.5570601851851852</v>
      </c>
      <c r="M17" s="69">
        <v>0.5678240740740741</v>
      </c>
      <c r="N17" s="71">
        <f t="shared" si="0"/>
        <v>0.010763888888888906</v>
      </c>
      <c r="O17" s="72">
        <f>L17-K17</f>
        <v>0.051157407407407374</v>
      </c>
      <c r="P17" s="73">
        <f>$L$10/O17/24</f>
        <v>17.104072398190056</v>
      </c>
      <c r="Q17" s="64"/>
      <c r="R17" s="65"/>
      <c r="S17" s="66"/>
    </row>
    <row r="18" spans="1:19" s="67" customFormat="1" ht="23.25" customHeight="1">
      <c r="A18" s="49">
        <v>4</v>
      </c>
      <c r="B18" s="50">
        <v>60</v>
      </c>
      <c r="C18" s="51" t="s">
        <v>51</v>
      </c>
      <c r="D18" s="52" t="s">
        <v>52</v>
      </c>
      <c r="E18" s="53"/>
      <c r="F18" s="51" t="s">
        <v>53</v>
      </c>
      <c r="G18" s="54" t="s">
        <v>54</v>
      </c>
      <c r="H18" s="55" t="s">
        <v>38</v>
      </c>
      <c r="I18" s="56" t="s">
        <v>55</v>
      </c>
      <c r="J18" s="57">
        <v>1</v>
      </c>
      <c r="K18" s="58">
        <v>0.4201388888888889</v>
      </c>
      <c r="L18" s="59">
        <v>0.4778125</v>
      </c>
      <c r="M18" s="60">
        <v>0.4820023148148148</v>
      </c>
      <c r="N18" s="61">
        <f t="shared" si="0"/>
        <v>0.004189814814814841</v>
      </c>
      <c r="O18" s="62">
        <f>M18-K18</f>
        <v>0.06186342592592592</v>
      </c>
      <c r="P18" s="63">
        <f>$L$9/O18/24</f>
        <v>14.144059869036484</v>
      </c>
      <c r="Q18" s="64">
        <f>SUM($L$9:$L$10)/R18/24</f>
        <v>15.07026811521978</v>
      </c>
      <c r="R18" s="65">
        <f>SUM(O18:O19)</f>
        <v>0.11612268518518515</v>
      </c>
      <c r="S18" s="66">
        <v>3</v>
      </c>
    </row>
    <row r="19" spans="1:19" s="67" customFormat="1" ht="23.25" customHeight="1">
      <c r="A19" s="49"/>
      <c r="B19" s="50"/>
      <c r="C19" s="51"/>
      <c r="D19" s="52"/>
      <c r="E19" s="53"/>
      <c r="F19" s="51"/>
      <c r="G19" s="54"/>
      <c r="H19" s="55"/>
      <c r="I19" s="56"/>
      <c r="J19" s="68">
        <v>2</v>
      </c>
      <c r="K19" s="69">
        <f>M18+$R$9</f>
        <v>0.5028356481481482</v>
      </c>
      <c r="L19" s="70">
        <v>0.5570949074074074</v>
      </c>
      <c r="M19" s="69">
        <v>0.5636226851851852</v>
      </c>
      <c r="N19" s="71">
        <f t="shared" si="0"/>
        <v>0.006527777777777799</v>
      </c>
      <c r="O19" s="72">
        <f>L19-K19</f>
        <v>0.05425925925925923</v>
      </c>
      <c r="P19" s="73">
        <f>$L$10/O19/24</f>
        <v>16.126279863481237</v>
      </c>
      <c r="Q19" s="64"/>
      <c r="R19" s="65"/>
      <c r="S19" s="66"/>
    </row>
    <row r="20" spans="1:19" s="67" customFormat="1" ht="23.25" customHeight="1">
      <c r="A20" s="49">
        <v>5</v>
      </c>
      <c r="B20" s="50">
        <v>63</v>
      </c>
      <c r="C20" s="51" t="s">
        <v>56</v>
      </c>
      <c r="D20" s="52" t="s">
        <v>47</v>
      </c>
      <c r="E20" s="53"/>
      <c r="F20" s="51" t="s">
        <v>57</v>
      </c>
      <c r="G20" s="52" t="s">
        <v>58</v>
      </c>
      <c r="H20" s="55" t="s">
        <v>38</v>
      </c>
      <c r="I20" s="56" t="s">
        <v>39</v>
      </c>
      <c r="J20" s="57">
        <v>1</v>
      </c>
      <c r="K20" s="58">
        <v>0.4201388888888889</v>
      </c>
      <c r="L20" s="59">
        <v>0.4778472222222222</v>
      </c>
      <c r="M20" s="60">
        <v>0.48246527777777776</v>
      </c>
      <c r="N20" s="61">
        <f t="shared" si="0"/>
        <v>0.004618055555555556</v>
      </c>
      <c r="O20" s="62">
        <f>M20-K20</f>
        <v>0.06232638888888886</v>
      </c>
      <c r="P20" s="63">
        <f>$L$9/O20/24</f>
        <v>14.038997214484686</v>
      </c>
      <c r="Q20" s="64">
        <f>SUM($L$9:$L$10)/R20/24</f>
        <v>15.067264573991023</v>
      </c>
      <c r="R20" s="65">
        <f>SUM(O20:O21)</f>
        <v>0.11614583333333339</v>
      </c>
      <c r="S20" s="66">
        <v>3</v>
      </c>
    </row>
    <row r="21" spans="1:19" s="67" customFormat="1" ht="23.25" customHeight="1">
      <c r="A21" s="49"/>
      <c r="B21" s="50"/>
      <c r="C21" s="51"/>
      <c r="D21" s="52"/>
      <c r="E21" s="53"/>
      <c r="F21" s="51"/>
      <c r="G21" s="52"/>
      <c r="H21" s="55"/>
      <c r="I21" s="56"/>
      <c r="J21" s="68">
        <v>2</v>
      </c>
      <c r="K21" s="69">
        <f>M20+$R$9</f>
        <v>0.5032986111111111</v>
      </c>
      <c r="L21" s="70">
        <v>0.5571180555555556</v>
      </c>
      <c r="M21" s="69">
        <v>0.5661342592592593</v>
      </c>
      <c r="N21" s="71">
        <f t="shared" si="0"/>
        <v>0.009016203703703707</v>
      </c>
      <c r="O21" s="72">
        <f>L21-K21</f>
        <v>0.05381944444444453</v>
      </c>
      <c r="P21" s="73">
        <f>$L$10/O21/24</f>
        <v>16.258064516129007</v>
      </c>
      <c r="Q21" s="64"/>
      <c r="R21" s="65"/>
      <c r="S21" s="66"/>
    </row>
    <row r="22" spans="1:19" s="67" customFormat="1" ht="23.25" customHeight="1">
      <c r="A22" s="49"/>
      <c r="B22" s="50">
        <v>68</v>
      </c>
      <c r="C22" s="51" t="s">
        <v>59</v>
      </c>
      <c r="D22" s="52" t="s">
        <v>60</v>
      </c>
      <c r="E22" s="53"/>
      <c r="F22" s="51" t="s">
        <v>61</v>
      </c>
      <c r="G22" s="54" t="s">
        <v>62</v>
      </c>
      <c r="H22" s="55" t="s">
        <v>63</v>
      </c>
      <c r="I22" s="56" t="s">
        <v>39</v>
      </c>
      <c r="J22" s="57">
        <v>1</v>
      </c>
      <c r="K22" s="58">
        <v>0.41875</v>
      </c>
      <c r="L22" s="59"/>
      <c r="M22" s="60"/>
      <c r="N22" s="74"/>
      <c r="O22" s="75"/>
      <c r="P22" s="63"/>
      <c r="Q22" s="64"/>
      <c r="R22" s="76" t="s">
        <v>64</v>
      </c>
      <c r="S22" s="77"/>
    </row>
    <row r="23" spans="1:19" s="67" customFormat="1" ht="23.25" customHeight="1">
      <c r="A23" s="49"/>
      <c r="B23" s="50"/>
      <c r="C23" s="51"/>
      <c r="D23" s="52"/>
      <c r="E23" s="53"/>
      <c r="F23" s="51"/>
      <c r="G23" s="54"/>
      <c r="H23" s="55"/>
      <c r="I23" s="56"/>
      <c r="J23" s="68">
        <v>2</v>
      </c>
      <c r="K23" s="78"/>
      <c r="L23" s="70"/>
      <c r="M23" s="69"/>
      <c r="N23" s="71"/>
      <c r="O23" s="72"/>
      <c r="P23" s="73"/>
      <c r="Q23" s="64"/>
      <c r="R23" s="76"/>
      <c r="S23" s="77"/>
    </row>
    <row r="24" spans="1:256" ht="30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30" spans="1:18" ht="30" customHeight="1">
      <c r="A30" s="79"/>
      <c r="B30" s="79"/>
      <c r="C30" s="79" t="s">
        <v>65</v>
      </c>
      <c r="D30" s="79"/>
      <c r="E30" s="79"/>
      <c r="F30" s="79"/>
      <c r="G30" s="79"/>
      <c r="H30" s="79" t="s">
        <v>66</v>
      </c>
      <c r="I30" s="79"/>
      <c r="J30" s="79"/>
      <c r="K30" s="79"/>
      <c r="L30" s="79"/>
      <c r="M30" s="79"/>
      <c r="N30" s="79"/>
      <c r="O30" s="79"/>
      <c r="P30" s="79"/>
      <c r="Q30" s="79"/>
      <c r="R30" s="79"/>
    </row>
    <row r="31" spans="1:18" ht="30" customHeight="1">
      <c r="A31" s="79"/>
      <c r="B31" s="79"/>
      <c r="C31" s="79" t="s">
        <v>67</v>
      </c>
      <c r="D31" s="79"/>
      <c r="E31" s="79"/>
      <c r="F31" s="79"/>
      <c r="G31" s="79"/>
      <c r="H31" s="79" t="s">
        <v>68</v>
      </c>
      <c r="I31" s="79"/>
      <c r="J31" s="79"/>
      <c r="K31" s="79"/>
      <c r="L31" s="79"/>
      <c r="M31" s="79"/>
      <c r="N31" s="79"/>
      <c r="O31" s="79"/>
      <c r="P31" s="79"/>
      <c r="Q31" s="79"/>
      <c r="R31" s="79"/>
    </row>
    <row r="33" ht="30" customHeight="1"/>
    <row r="34" ht="30" customHeight="1"/>
  </sheetData>
  <sheetProtection selectLockedCells="1" selectUnlockedCells="1"/>
  <mergeCells count="89">
    <mergeCell ref="A3:S3"/>
    <mergeCell ref="A4:S4"/>
    <mergeCell ref="A5:S5"/>
    <mergeCell ref="A6:S6"/>
    <mergeCell ref="A7:S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N9:O9"/>
    <mergeCell ref="S9:S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Q12:Q13"/>
    <mergeCell ref="R12:R13"/>
    <mergeCell ref="S12:S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Q14:Q15"/>
    <mergeCell ref="R14:R15"/>
    <mergeCell ref="S14:S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Q16:Q17"/>
    <mergeCell ref="R16:R17"/>
    <mergeCell ref="S16:S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Q18:Q19"/>
    <mergeCell ref="R18:R19"/>
    <mergeCell ref="S18:S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S20:S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Q22:Q23"/>
    <mergeCell ref="R22:R23"/>
    <mergeCell ref="S22:S23"/>
  </mergeCells>
  <conditionalFormatting sqref="N12:N15">
    <cfRule type="cellIs" priority="1" dxfId="0" operator="greaterThan" stopIfTrue="1">
      <formula>0.0138888888888889</formula>
    </cfRule>
  </conditionalFormatting>
  <conditionalFormatting sqref="N20:N21">
    <cfRule type="cellIs" priority="2" dxfId="0" operator="greaterThan" stopIfTrue="1">
      <formula>0.0138888888888889</formula>
    </cfRule>
  </conditionalFormatting>
  <conditionalFormatting sqref="N18:N19">
    <cfRule type="cellIs" priority="3" dxfId="0" operator="greaterThan" stopIfTrue="1">
      <formula>0.0138888888888889</formula>
    </cfRule>
  </conditionalFormatting>
  <conditionalFormatting sqref="N16:N17">
    <cfRule type="cellIs" priority="4" dxfId="0" operator="greaterThan" stopIfTrue="1">
      <formula>0.0138888888888889</formula>
    </cfRule>
  </conditionalFormatting>
  <conditionalFormatting sqref="N23">
    <cfRule type="cellIs" priority="5" dxfId="0" operator="greaterThan" stopIfTrue="1">
      <formula>0.0138888888888889</formula>
    </cfRule>
  </conditionalFormatting>
  <conditionalFormatting sqref="N22">
    <cfRule type="cellIs" priority="6" dxfId="0" operator="greaterThan" stopIfTrue="1">
      <formula>0.0138888888888889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&amp;R&amp;"Calibri,Обычный"&amp;11© Комитет по ДКП ФКСР, 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IV25"/>
  <sheetViews>
    <sheetView zoomScale="90" zoomScaleNormal="90" zoomScaleSheetLayoutView="70" workbookViewId="0" topLeftCell="C4">
      <selection activeCell="C25" sqref="C25"/>
    </sheetView>
  </sheetViews>
  <sheetFormatPr defaultColWidth="9.140625" defaultRowHeight="12.75"/>
  <cols>
    <col min="1" max="1" width="3.7109375" style="1" customWidth="1"/>
    <col min="2" max="2" width="5.57421875" style="1" customWidth="1"/>
    <col min="3" max="3" width="15.421875" style="1" customWidth="1"/>
    <col min="4" max="4" width="8.57421875" style="1" customWidth="1"/>
    <col min="5" max="5" width="0" style="1" customWidth="1"/>
    <col min="6" max="6" width="28.8515625" style="1" customWidth="1"/>
    <col min="7" max="7" width="8.57421875" style="1" customWidth="1"/>
    <col min="8" max="8" width="14.57421875" style="1" customWidth="1"/>
    <col min="9" max="9" width="16.28125" style="1" customWidth="1"/>
    <col min="10" max="10" width="3.7109375" style="1" customWidth="1"/>
    <col min="11" max="11" width="9.7109375" style="1" customWidth="1"/>
    <col min="12" max="12" width="10.7109375" style="1" customWidth="1"/>
    <col min="13" max="18" width="9.7109375" style="1" customWidth="1"/>
    <col min="19" max="19" width="6.7109375" style="1" customWidth="1"/>
    <col min="20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I1" s="4"/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 t="s">
        <v>5</v>
      </c>
      <c r="S1" s="5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L1" s="8"/>
    </row>
    <row r="2" spans="1:19" s="11" customFormat="1" ht="4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</row>
    <row r="3" spans="1:19" ht="50.25" customHeight="1">
      <c r="A3" s="12" t="s">
        <v>69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4" customFormat="1" ht="15.75" customHeight="1">
      <c r="A4" s="13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6" customFormat="1" ht="15.75" customHeight="1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s="18" customFormat="1" ht="15.75" customHeight="1">
      <c r="A6" s="17" t="s">
        <v>70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s="18" customFormat="1" ht="15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s="24" customFormat="1" ht="15" customHeight="1">
      <c r="A8" s="19" t="s">
        <v>10</v>
      </c>
      <c r="B8" s="20"/>
      <c r="C8" s="21"/>
      <c r="D8" s="21"/>
      <c r="E8" s="21"/>
      <c r="F8" s="21"/>
      <c r="G8" s="21"/>
      <c r="H8" s="22"/>
      <c r="I8" s="20"/>
      <c r="J8" s="20"/>
      <c r="K8" s="20"/>
      <c r="L8" s="20"/>
      <c r="M8" s="20"/>
      <c r="N8" s="20"/>
      <c r="O8" s="20"/>
      <c r="P8" s="20"/>
      <c r="Q8" s="20"/>
      <c r="R8" s="20"/>
      <c r="S8" s="23" t="s">
        <v>11</v>
      </c>
    </row>
    <row r="9" spans="1:19" s="37" customFormat="1" ht="15" customHeight="1">
      <c r="A9" s="25" t="s">
        <v>12</v>
      </c>
      <c r="B9" s="26" t="s">
        <v>13</v>
      </c>
      <c r="C9" s="27" t="s">
        <v>14</v>
      </c>
      <c r="D9" s="28" t="s">
        <v>15</v>
      </c>
      <c r="E9" s="29"/>
      <c r="F9" s="27" t="s">
        <v>16</v>
      </c>
      <c r="G9" s="28" t="s">
        <v>15</v>
      </c>
      <c r="H9" s="28" t="s">
        <v>17</v>
      </c>
      <c r="I9" s="28" t="s">
        <v>18</v>
      </c>
      <c r="J9" s="29" t="s">
        <v>19</v>
      </c>
      <c r="K9" s="30" t="s">
        <v>20</v>
      </c>
      <c r="L9" s="31">
        <v>16</v>
      </c>
      <c r="M9" s="32" t="s">
        <v>21</v>
      </c>
      <c r="N9" s="33" t="s">
        <v>22</v>
      </c>
      <c r="O9" s="33"/>
      <c r="P9" s="32">
        <v>1</v>
      </c>
      <c r="Q9" s="34" t="s">
        <v>23</v>
      </c>
      <c r="R9" s="35">
        <v>0.020833333333333332</v>
      </c>
      <c r="S9" s="36"/>
    </row>
    <row r="10" spans="1:19" s="37" customFormat="1" ht="15" customHeight="1">
      <c r="A10" s="25"/>
      <c r="B10" s="26"/>
      <c r="C10" s="27"/>
      <c r="D10" s="28"/>
      <c r="E10" s="29"/>
      <c r="F10" s="27"/>
      <c r="G10" s="28"/>
      <c r="H10" s="28"/>
      <c r="I10" s="28"/>
      <c r="J10" s="29"/>
      <c r="K10" s="38" t="s">
        <v>25</v>
      </c>
      <c r="L10" s="39">
        <v>16</v>
      </c>
      <c r="M10" s="40" t="s">
        <v>21</v>
      </c>
      <c r="N10" s="41"/>
      <c r="O10" s="41"/>
      <c r="P10" s="40"/>
      <c r="Q10" s="42"/>
      <c r="R10" s="43"/>
      <c r="S10" s="36"/>
    </row>
    <row r="11" spans="1:19" s="37" customFormat="1" ht="39.75" customHeight="1">
      <c r="A11" s="25"/>
      <c r="B11" s="26"/>
      <c r="C11" s="27"/>
      <c r="D11" s="28"/>
      <c r="E11" s="29"/>
      <c r="F11" s="27"/>
      <c r="G11" s="28"/>
      <c r="H11" s="28"/>
      <c r="I11" s="28"/>
      <c r="J11" s="29"/>
      <c r="K11" s="44" t="s">
        <v>26</v>
      </c>
      <c r="L11" s="45" t="s">
        <v>27</v>
      </c>
      <c r="M11" s="46" t="s">
        <v>28</v>
      </c>
      <c r="N11" s="46" t="s">
        <v>29</v>
      </c>
      <c r="O11" s="46" t="s">
        <v>30</v>
      </c>
      <c r="P11" s="47" t="s">
        <v>31</v>
      </c>
      <c r="Q11" s="47" t="s">
        <v>32</v>
      </c>
      <c r="R11" s="48" t="s">
        <v>33</v>
      </c>
      <c r="S11" s="36"/>
    </row>
    <row r="12" spans="1:19" s="67" customFormat="1" ht="23.25" customHeight="1">
      <c r="A12" s="49">
        <v>1</v>
      </c>
      <c r="B12" s="50">
        <v>53</v>
      </c>
      <c r="C12" s="51" t="s">
        <v>71</v>
      </c>
      <c r="D12" s="52" t="s">
        <v>72</v>
      </c>
      <c r="E12" s="53"/>
      <c r="F12" s="51" t="s">
        <v>73</v>
      </c>
      <c r="G12" s="54" t="s">
        <v>74</v>
      </c>
      <c r="H12" s="55" t="s">
        <v>75</v>
      </c>
      <c r="I12" s="56" t="s">
        <v>55</v>
      </c>
      <c r="J12" s="57">
        <v>1</v>
      </c>
      <c r="K12" s="58">
        <v>0.41041666666666665</v>
      </c>
      <c r="L12" s="59">
        <v>0.4476041666666667</v>
      </c>
      <c r="M12" s="60">
        <v>0.4550925925925926</v>
      </c>
      <c r="N12" s="61">
        <f aca="true" t="shared" si="0" ref="N12:N17">M12-L12</f>
        <v>0.007488425925925912</v>
      </c>
      <c r="O12" s="62">
        <f>M12-K12</f>
        <v>0.04467592592592595</v>
      </c>
      <c r="P12" s="63">
        <f>$L$9/O12/24</f>
        <v>14.922279792746105</v>
      </c>
      <c r="Q12" s="64">
        <f>SUM($L$9:$L$10)/R12/24</f>
        <v>17.104677060133625</v>
      </c>
      <c r="R12" s="65">
        <f>SUM(O12:O13)</f>
        <v>0.07795138888888892</v>
      </c>
      <c r="S12" s="66"/>
    </row>
    <row r="13" spans="1:19" s="67" customFormat="1" ht="23.25" customHeight="1">
      <c r="A13" s="49"/>
      <c r="B13" s="50"/>
      <c r="C13" s="51"/>
      <c r="D13" s="52"/>
      <c r="E13" s="53"/>
      <c r="F13" s="51"/>
      <c r="G13" s="54"/>
      <c r="H13" s="55"/>
      <c r="I13" s="56"/>
      <c r="J13" s="68">
        <v>2</v>
      </c>
      <c r="K13" s="69">
        <f>M12+$R$9</f>
        <v>0.4759259259259259</v>
      </c>
      <c r="L13" s="70">
        <v>0.5092013888888889</v>
      </c>
      <c r="M13" s="69">
        <v>0.5168518518518519</v>
      </c>
      <c r="N13" s="71">
        <f t="shared" si="0"/>
        <v>0.007650462962963012</v>
      </c>
      <c r="O13" s="72">
        <f>L13-K13</f>
        <v>0.033275462962962965</v>
      </c>
      <c r="P13" s="73">
        <f>$L$10/O13/24</f>
        <v>20.03478260869565</v>
      </c>
      <c r="Q13" s="64"/>
      <c r="R13" s="65"/>
      <c r="S13" s="66"/>
    </row>
    <row r="14" spans="1:19" s="67" customFormat="1" ht="23.25" customHeight="1">
      <c r="A14" s="49">
        <v>2</v>
      </c>
      <c r="B14" s="50">
        <v>59</v>
      </c>
      <c r="C14" s="51" t="s">
        <v>76</v>
      </c>
      <c r="D14" s="52" t="s">
        <v>77</v>
      </c>
      <c r="E14" s="53"/>
      <c r="F14" s="51" t="s">
        <v>78</v>
      </c>
      <c r="G14" s="52" t="s">
        <v>58</v>
      </c>
      <c r="H14" s="55" t="s">
        <v>38</v>
      </c>
      <c r="I14" s="56" t="s">
        <v>55</v>
      </c>
      <c r="J14" s="57">
        <v>1</v>
      </c>
      <c r="K14" s="58">
        <v>0.42986111111111114</v>
      </c>
      <c r="L14" s="59">
        <v>0.5003935185185185</v>
      </c>
      <c r="M14" s="60">
        <v>0.5030671296296296</v>
      </c>
      <c r="N14" s="61">
        <f t="shared" si="0"/>
        <v>0.002673611111111085</v>
      </c>
      <c r="O14" s="62">
        <f>M14-K14</f>
        <v>0.07320601851851849</v>
      </c>
      <c r="P14" s="63">
        <f>$L$9/O14/24</f>
        <v>9.106719367588935</v>
      </c>
      <c r="Q14" s="64">
        <f>SUM($L$9:$L$10)/R14/24</f>
        <v>10.878186968838532</v>
      </c>
      <c r="R14" s="65">
        <f>SUM(O14:O15)</f>
        <v>0.1225694444444444</v>
      </c>
      <c r="S14" s="66"/>
    </row>
    <row r="15" spans="1:19" s="67" customFormat="1" ht="23.25" customHeight="1">
      <c r="A15" s="49"/>
      <c r="B15" s="50"/>
      <c r="C15" s="51"/>
      <c r="D15" s="52"/>
      <c r="E15" s="53"/>
      <c r="F15" s="51"/>
      <c r="G15" s="52"/>
      <c r="H15" s="55"/>
      <c r="I15" s="56"/>
      <c r="J15" s="68">
        <v>2</v>
      </c>
      <c r="K15" s="69">
        <f>M14+$R$9</f>
        <v>0.523900462962963</v>
      </c>
      <c r="L15" s="70">
        <v>0.5732638888888889</v>
      </c>
      <c r="M15" s="69">
        <v>0.5795601851851852</v>
      </c>
      <c r="N15" s="71">
        <f t="shared" si="0"/>
        <v>0.006296296296296244</v>
      </c>
      <c r="O15" s="72">
        <f>L15-K15</f>
        <v>0.04936342592592591</v>
      </c>
      <c r="P15" s="73">
        <f>$L$10/O15/24</f>
        <v>13.505275498241504</v>
      </c>
      <c r="Q15" s="64"/>
      <c r="R15" s="65"/>
      <c r="S15" s="66"/>
    </row>
    <row r="16" spans="1:19" s="67" customFormat="1" ht="23.25" customHeight="1">
      <c r="A16" s="49">
        <v>3</v>
      </c>
      <c r="B16" s="50">
        <v>56</v>
      </c>
      <c r="C16" s="51" t="s">
        <v>79</v>
      </c>
      <c r="D16" s="52" t="s">
        <v>47</v>
      </c>
      <c r="E16" s="53"/>
      <c r="F16" s="51" t="s">
        <v>80</v>
      </c>
      <c r="G16" s="52" t="s">
        <v>49</v>
      </c>
      <c r="H16" s="55" t="s">
        <v>75</v>
      </c>
      <c r="I16" s="56" t="s">
        <v>55</v>
      </c>
      <c r="J16" s="57">
        <v>1</v>
      </c>
      <c r="K16" s="58">
        <v>0.42986111111111114</v>
      </c>
      <c r="L16" s="59">
        <v>0.5003703703703704</v>
      </c>
      <c r="M16" s="60">
        <v>0.5035879629629629</v>
      </c>
      <c r="N16" s="61">
        <f t="shared" si="0"/>
        <v>0.0032175925925925775</v>
      </c>
      <c r="O16" s="62">
        <f>M16-K16</f>
        <v>0.0737268518518518</v>
      </c>
      <c r="P16" s="63">
        <f>$L$9/O16/24</f>
        <v>9.042386185243336</v>
      </c>
      <c r="Q16" s="64">
        <f>SUM($L$9:$L$10)/R16/24</f>
        <v>10.87510620220901</v>
      </c>
      <c r="R16" s="65">
        <f>SUM(O16:O17)</f>
        <v>0.12260416666666663</v>
      </c>
      <c r="S16" s="66"/>
    </row>
    <row r="17" spans="1:19" s="67" customFormat="1" ht="23.25" customHeight="1">
      <c r="A17" s="49"/>
      <c r="B17" s="50"/>
      <c r="C17" s="51"/>
      <c r="D17" s="52"/>
      <c r="E17" s="53"/>
      <c r="F17" s="51"/>
      <c r="G17" s="52"/>
      <c r="H17" s="55"/>
      <c r="I17" s="56"/>
      <c r="J17" s="68">
        <v>2</v>
      </c>
      <c r="K17" s="69">
        <f>M16+$R$9</f>
        <v>0.5244212962962963</v>
      </c>
      <c r="L17" s="70">
        <v>0.5732986111111111</v>
      </c>
      <c r="M17" s="69">
        <v>0.5813310185185185</v>
      </c>
      <c r="N17" s="71">
        <f t="shared" si="0"/>
        <v>0.008032407407407405</v>
      </c>
      <c r="O17" s="72">
        <f>L17-K17</f>
        <v>0.04887731481481483</v>
      </c>
      <c r="P17" s="73">
        <f>$L$10/O17/24</f>
        <v>13.639592706606672</v>
      </c>
      <c r="Q17" s="64"/>
      <c r="R17" s="65"/>
      <c r="S17" s="66"/>
    </row>
    <row r="18" spans="1:256" ht="30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0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4" spans="1:18" ht="30" customHeight="1">
      <c r="A24" s="79"/>
      <c r="B24" s="79"/>
      <c r="C24" s="79" t="s">
        <v>65</v>
      </c>
      <c r="D24" s="79"/>
      <c r="E24" s="79"/>
      <c r="F24" s="79"/>
      <c r="G24" s="79"/>
      <c r="H24" s="79" t="s">
        <v>66</v>
      </c>
      <c r="I24" s="79"/>
      <c r="J24" s="79"/>
      <c r="K24" s="79"/>
      <c r="L24" s="79"/>
      <c r="M24" s="79"/>
      <c r="N24" s="79"/>
      <c r="O24" s="79"/>
      <c r="P24" s="79"/>
      <c r="Q24" s="79"/>
      <c r="R24" s="79"/>
    </row>
    <row r="25" spans="1:18" ht="30" customHeight="1">
      <c r="A25" s="79"/>
      <c r="B25" s="79"/>
      <c r="C25" s="79" t="s">
        <v>67</v>
      </c>
      <c r="D25" s="79"/>
      <c r="E25" s="79"/>
      <c r="F25" s="79"/>
      <c r="G25" s="79"/>
      <c r="H25" s="79" t="s">
        <v>68</v>
      </c>
      <c r="I25" s="79"/>
      <c r="J25" s="79"/>
      <c r="K25" s="79"/>
      <c r="L25" s="79"/>
      <c r="M25" s="79"/>
      <c r="N25" s="79"/>
      <c r="O25" s="79"/>
      <c r="P25" s="79"/>
      <c r="Q25" s="79"/>
      <c r="R25" s="79"/>
    </row>
    <row r="27" ht="30" customHeight="1"/>
    <row r="28" ht="30" customHeight="1"/>
  </sheetData>
  <sheetProtection selectLockedCells="1" selectUnlockedCells="1"/>
  <mergeCells count="53">
    <mergeCell ref="A3:S3"/>
    <mergeCell ref="A4:S4"/>
    <mergeCell ref="A5:S5"/>
    <mergeCell ref="A6:S6"/>
    <mergeCell ref="A7:S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N9:O9"/>
    <mergeCell ref="S9:S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Q12:Q13"/>
    <mergeCell ref="R12:R13"/>
    <mergeCell ref="S12:S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Q14:Q15"/>
    <mergeCell ref="R14:R15"/>
    <mergeCell ref="S14:S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Q16:Q17"/>
    <mergeCell ref="R16:R17"/>
    <mergeCell ref="S16:S17"/>
  </mergeCells>
  <conditionalFormatting sqref="N12:N17">
    <cfRule type="cellIs" priority="1" dxfId="0" operator="greaterThan" stopIfTrue="1">
      <formula>0.0138888888888889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&amp;R&amp;"Calibri,Обычный"&amp;11© Комитет по ДКП ФКСР, 2015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IV23"/>
  <sheetViews>
    <sheetView zoomScale="90" zoomScaleNormal="90" zoomScaleSheetLayoutView="70" workbookViewId="0" topLeftCell="A7">
      <selection activeCell="A23" sqref="A23"/>
    </sheetView>
  </sheetViews>
  <sheetFormatPr defaultColWidth="9.140625" defaultRowHeight="12.75"/>
  <cols>
    <col min="1" max="1" width="3.7109375" style="1" customWidth="1"/>
    <col min="2" max="2" width="5.57421875" style="1" customWidth="1"/>
    <col min="3" max="3" width="15.421875" style="1" customWidth="1"/>
    <col min="4" max="4" width="8.57421875" style="1" customWidth="1"/>
    <col min="5" max="5" width="0" style="1" customWidth="1"/>
    <col min="6" max="6" width="28.8515625" style="1" customWidth="1"/>
    <col min="7" max="7" width="8.57421875" style="1" customWidth="1"/>
    <col min="8" max="8" width="14.57421875" style="1" customWidth="1"/>
    <col min="9" max="9" width="16.28125" style="1" customWidth="1"/>
    <col min="10" max="10" width="3.7109375" style="1" customWidth="1"/>
    <col min="11" max="11" width="9.7109375" style="1" customWidth="1"/>
    <col min="12" max="12" width="10.7109375" style="1" customWidth="1"/>
    <col min="13" max="18" width="9.7109375" style="1" customWidth="1"/>
    <col min="19" max="19" width="6.7109375" style="1" customWidth="1"/>
    <col min="20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I1" s="4"/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 t="s">
        <v>5</v>
      </c>
      <c r="S1" s="5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L1" s="8"/>
    </row>
    <row r="2" spans="1:19" s="11" customFormat="1" ht="4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</row>
    <row r="3" spans="1:19" ht="50.25" customHeight="1">
      <c r="A3" s="12" t="s">
        <v>69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4" customFormat="1" ht="15.75" customHeight="1">
      <c r="A4" s="13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6" customFormat="1" ht="15.75" customHeight="1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s="18" customFormat="1" ht="15.75" customHeight="1">
      <c r="A6" s="17" t="s">
        <v>81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s="18" customFormat="1" ht="15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s="24" customFormat="1" ht="15" customHeight="1">
      <c r="A8" s="19" t="s">
        <v>10</v>
      </c>
      <c r="B8" s="20"/>
      <c r="C8" s="21"/>
      <c r="D8" s="21"/>
      <c r="E8" s="21"/>
      <c r="F8" s="21"/>
      <c r="G8" s="21"/>
      <c r="H8" s="22"/>
      <c r="I8" s="20"/>
      <c r="J8" s="20"/>
      <c r="K8" s="20"/>
      <c r="L8" s="20"/>
      <c r="M8" s="20"/>
      <c r="N8" s="20"/>
      <c r="O8" s="20"/>
      <c r="P8" s="20"/>
      <c r="Q8" s="20"/>
      <c r="R8" s="20"/>
      <c r="S8" s="23" t="s">
        <v>11</v>
      </c>
    </row>
    <row r="9" spans="1:19" s="37" customFormat="1" ht="15" customHeight="1">
      <c r="A9" s="25" t="s">
        <v>12</v>
      </c>
      <c r="B9" s="26" t="s">
        <v>13</v>
      </c>
      <c r="C9" s="27" t="s">
        <v>14</v>
      </c>
      <c r="D9" s="28" t="s">
        <v>15</v>
      </c>
      <c r="E9" s="29"/>
      <c r="F9" s="27" t="s">
        <v>16</v>
      </c>
      <c r="G9" s="28" t="s">
        <v>15</v>
      </c>
      <c r="H9" s="28" t="s">
        <v>17</v>
      </c>
      <c r="I9" s="28" t="s">
        <v>18</v>
      </c>
      <c r="J9" s="29" t="s">
        <v>19</v>
      </c>
      <c r="K9" s="30" t="s">
        <v>20</v>
      </c>
      <c r="L9" s="31">
        <v>10</v>
      </c>
      <c r="M9" s="32" t="s">
        <v>21</v>
      </c>
      <c r="N9" s="33" t="s">
        <v>22</v>
      </c>
      <c r="O9" s="33"/>
      <c r="P9" s="32">
        <v>1</v>
      </c>
      <c r="Q9" s="34" t="s">
        <v>23</v>
      </c>
      <c r="R9" s="35">
        <v>0.020833333333333332</v>
      </c>
      <c r="S9" s="36"/>
    </row>
    <row r="10" spans="1:19" s="37" customFormat="1" ht="15" customHeight="1">
      <c r="A10" s="25"/>
      <c r="B10" s="26"/>
      <c r="C10" s="27"/>
      <c r="D10" s="28"/>
      <c r="E10" s="29"/>
      <c r="F10" s="27"/>
      <c r="G10" s="28"/>
      <c r="H10" s="28"/>
      <c r="I10" s="28"/>
      <c r="J10" s="29"/>
      <c r="K10" s="38" t="s">
        <v>25</v>
      </c>
      <c r="L10" s="39">
        <v>10</v>
      </c>
      <c r="M10" s="40" t="s">
        <v>21</v>
      </c>
      <c r="N10" s="41"/>
      <c r="O10" s="41"/>
      <c r="P10" s="40"/>
      <c r="Q10" s="42"/>
      <c r="R10" s="43"/>
      <c r="S10" s="36"/>
    </row>
    <row r="11" spans="1:19" s="37" customFormat="1" ht="39.75" customHeight="1">
      <c r="A11" s="25"/>
      <c r="B11" s="26"/>
      <c r="C11" s="27"/>
      <c r="D11" s="28"/>
      <c r="E11" s="29"/>
      <c r="F11" s="27"/>
      <c r="G11" s="28"/>
      <c r="H11" s="28"/>
      <c r="I11" s="28"/>
      <c r="J11" s="29"/>
      <c r="K11" s="44" t="s">
        <v>26</v>
      </c>
      <c r="L11" s="45" t="s">
        <v>27</v>
      </c>
      <c r="M11" s="46" t="s">
        <v>28</v>
      </c>
      <c r="N11" s="46" t="s">
        <v>29</v>
      </c>
      <c r="O11" s="46" t="s">
        <v>30</v>
      </c>
      <c r="P11" s="47" t="s">
        <v>31</v>
      </c>
      <c r="Q11" s="47" t="s">
        <v>32</v>
      </c>
      <c r="R11" s="48" t="s">
        <v>33</v>
      </c>
      <c r="S11" s="36"/>
    </row>
    <row r="12" spans="1:19" s="67" customFormat="1" ht="23.25" customHeight="1">
      <c r="A12" s="49">
        <v>1</v>
      </c>
      <c r="B12" s="50">
        <v>71</v>
      </c>
      <c r="C12" s="51" t="s">
        <v>82</v>
      </c>
      <c r="D12" s="52" t="s">
        <v>83</v>
      </c>
      <c r="E12" s="53"/>
      <c r="F12" s="51" t="s">
        <v>84</v>
      </c>
      <c r="G12" s="52" t="s">
        <v>58</v>
      </c>
      <c r="H12" s="55" t="s">
        <v>85</v>
      </c>
      <c r="I12" s="56" t="s">
        <v>39</v>
      </c>
      <c r="J12" s="57">
        <v>1</v>
      </c>
      <c r="K12" s="58">
        <v>0.4340277777777778</v>
      </c>
      <c r="L12" s="59">
        <v>0.4696990740740741</v>
      </c>
      <c r="M12" s="60">
        <v>0.4732060185185185</v>
      </c>
      <c r="N12" s="61">
        <f aca="true" t="shared" si="0" ref="N12:N15">M12-L12</f>
        <v>0.0035069444444444375</v>
      </c>
      <c r="O12" s="62">
        <f>M12-K12</f>
        <v>0.03917824074074072</v>
      </c>
      <c r="P12" s="63">
        <f>$L$9/O12/24</f>
        <v>10.635155096011822</v>
      </c>
      <c r="Q12" s="64">
        <f>SUM($L$9:$L$10)/R12/24</f>
        <v>10.650887573964491</v>
      </c>
      <c r="R12" s="65">
        <f>SUM(O12:O13)</f>
        <v>0.07824074074074078</v>
      </c>
      <c r="S12" s="66"/>
    </row>
    <row r="13" spans="1:19" s="67" customFormat="1" ht="23.25" customHeight="1">
      <c r="A13" s="49"/>
      <c r="B13" s="50"/>
      <c r="C13" s="51"/>
      <c r="D13" s="52"/>
      <c r="E13" s="53"/>
      <c r="F13" s="51"/>
      <c r="G13" s="52"/>
      <c r="H13" s="55"/>
      <c r="I13" s="56"/>
      <c r="J13" s="68">
        <v>2</v>
      </c>
      <c r="K13" s="69">
        <f>M12+$R$9</f>
        <v>0.4940393518518518</v>
      </c>
      <c r="L13" s="70">
        <v>0.5331018518518519</v>
      </c>
      <c r="M13" s="69">
        <v>0.5396643518518518</v>
      </c>
      <c r="N13" s="71">
        <f t="shared" si="0"/>
        <v>0.006562499999999916</v>
      </c>
      <c r="O13" s="72">
        <f>L13-K13</f>
        <v>0.039062500000000056</v>
      </c>
      <c r="P13" s="73">
        <f>$L$10/O13/24</f>
        <v>10.666666666666652</v>
      </c>
      <c r="Q13" s="64"/>
      <c r="R13" s="65"/>
      <c r="S13" s="66"/>
    </row>
    <row r="14" spans="1:19" s="67" customFormat="1" ht="23.25" customHeight="1">
      <c r="A14" s="49">
        <v>2</v>
      </c>
      <c r="B14" s="50">
        <v>75</v>
      </c>
      <c r="C14" s="51" t="s">
        <v>86</v>
      </c>
      <c r="D14" s="52" t="s">
        <v>87</v>
      </c>
      <c r="E14" s="53"/>
      <c r="F14" s="51" t="s">
        <v>88</v>
      </c>
      <c r="G14" s="52" t="s">
        <v>58</v>
      </c>
      <c r="H14" s="55" t="s">
        <v>89</v>
      </c>
      <c r="I14" s="56" t="s">
        <v>39</v>
      </c>
      <c r="J14" s="57">
        <v>1</v>
      </c>
      <c r="K14" s="58">
        <v>0.4340277777777778</v>
      </c>
      <c r="L14" s="59">
        <v>0.46979166666666666</v>
      </c>
      <c r="M14" s="60">
        <v>0.47662037037037036</v>
      </c>
      <c r="N14" s="61">
        <f t="shared" si="0"/>
        <v>0.006828703703703698</v>
      </c>
      <c r="O14" s="62">
        <f>M14-K14</f>
        <v>0.04259259259259257</v>
      </c>
      <c r="P14" s="63">
        <f>$L$9/O14/24</f>
        <v>9.78260869565218</v>
      </c>
      <c r="Q14" s="64">
        <f>SUM($L$9:$L$10)/R14/24</f>
        <v>10.646162945438409</v>
      </c>
      <c r="R14" s="65">
        <f>SUM(O14:O15)</f>
        <v>0.078275462962963</v>
      </c>
      <c r="S14" s="66"/>
    </row>
    <row r="15" spans="1:19" s="67" customFormat="1" ht="23.25" customHeight="1">
      <c r="A15" s="49"/>
      <c r="B15" s="50"/>
      <c r="C15" s="51"/>
      <c r="D15" s="52"/>
      <c r="E15" s="53"/>
      <c r="F15" s="51"/>
      <c r="G15" s="52"/>
      <c r="H15" s="55"/>
      <c r="I15" s="56"/>
      <c r="J15" s="68">
        <v>2</v>
      </c>
      <c r="K15" s="69">
        <f>M14+$R$9</f>
        <v>0.4974537037037037</v>
      </c>
      <c r="L15" s="70">
        <v>0.5331365740740741</v>
      </c>
      <c r="M15" s="69">
        <v>0.5405208333333333</v>
      </c>
      <c r="N15" s="71">
        <f t="shared" si="0"/>
        <v>0.007384259259259229</v>
      </c>
      <c r="O15" s="72">
        <f>L15-K15</f>
        <v>0.035682870370370434</v>
      </c>
      <c r="P15" s="73">
        <f>$L$10/O15/24</f>
        <v>11.676938047356451</v>
      </c>
      <c r="Q15" s="64"/>
      <c r="R15" s="65"/>
      <c r="S15" s="66"/>
    </row>
    <row r="16" spans="1:256" ht="30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0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22" spans="1:18" ht="30" customHeight="1">
      <c r="A22" s="79"/>
      <c r="B22" s="79"/>
      <c r="C22" s="79" t="s">
        <v>65</v>
      </c>
      <c r="D22" s="79"/>
      <c r="E22" s="79"/>
      <c r="F22" s="79"/>
      <c r="G22" s="79"/>
      <c r="H22" s="79" t="s">
        <v>66</v>
      </c>
      <c r="I22" s="79"/>
      <c r="J22" s="79"/>
      <c r="K22" s="79"/>
      <c r="L22" s="79"/>
      <c r="M22" s="79"/>
      <c r="N22" s="79"/>
      <c r="O22" s="79"/>
      <c r="P22" s="79"/>
      <c r="Q22" s="79"/>
      <c r="R22" s="79"/>
    </row>
    <row r="23" spans="1:18" ht="30" customHeight="1">
      <c r="A23" s="79"/>
      <c r="B23" s="79"/>
      <c r="C23" s="79" t="s">
        <v>67</v>
      </c>
      <c r="D23" s="79"/>
      <c r="E23" s="79"/>
      <c r="F23" s="79"/>
      <c r="G23" s="79"/>
      <c r="H23" s="79" t="s">
        <v>68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</row>
    <row r="25" ht="30" customHeight="1"/>
    <row r="26" ht="30" customHeight="1"/>
  </sheetData>
  <sheetProtection selectLockedCells="1" selectUnlockedCells="1"/>
  <mergeCells count="41">
    <mergeCell ref="A3:S3"/>
    <mergeCell ref="A4:S4"/>
    <mergeCell ref="A5:S5"/>
    <mergeCell ref="A6:S6"/>
    <mergeCell ref="A7:S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N9:O9"/>
    <mergeCell ref="S9:S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Q12:Q13"/>
    <mergeCell ref="R12:R13"/>
    <mergeCell ref="S12:S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Q14:Q15"/>
    <mergeCell ref="R14:R15"/>
    <mergeCell ref="S14:S15"/>
  </mergeCells>
  <conditionalFormatting sqref="N12:N15">
    <cfRule type="cellIs" priority="1" dxfId="0" operator="greaterThan" stopIfTrue="1">
      <formula>0.0138888888888889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&amp;R&amp;"Calibri,Обычный"&amp;11© Комитет по ДКП ФКСР,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 K</cp:lastModifiedBy>
  <dcterms:modified xsi:type="dcterms:W3CDTF">2021-01-11T17:32:34Z</dcterms:modified>
  <cp:category/>
  <cp:version/>
  <cp:contentType/>
  <cp:contentStatus/>
  <cp:revision>50</cp:revision>
</cp:coreProperties>
</file>