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8475" tabRatio="671" activeTab="1"/>
  </bookViews>
  <sheets>
    <sheet name="30 км" sheetId="1" r:id="rId1"/>
    <sheet name="40 км" sheetId="2" r:id="rId2"/>
    <sheet name="40 км б.огр" sheetId="3" r:id="rId3"/>
  </sheets>
  <definedNames>
    <definedName name="_xlnm.Print_Titles" localSheetId="0">'30 км'!$9:$11</definedName>
    <definedName name="_xlnm.Print_Area" localSheetId="0">'30 км'!$A$1:$T$11</definedName>
    <definedName name="_xlnm.Print_Area" localSheetId="1">'40 км'!#REF!</definedName>
  </definedNames>
  <calcPr fullCalcOnLoad="1" refMode="R1C1"/>
</workbook>
</file>

<file path=xl/sharedStrings.xml><?xml version="1.0" encoding="utf-8"?>
<sst xmlns="http://schemas.openxmlformats.org/spreadsheetml/2006/main" count="192" uniqueCount="92">
  <si>
    <t>Дистанционные конные пробеги</t>
  </si>
  <si>
    <t>Технические результаты</t>
  </si>
  <si>
    <t>Этап</t>
  </si>
  <si>
    <t>Скорость
на этапе</t>
  </si>
  <si>
    <t>Средняя 
скорость</t>
  </si>
  <si>
    <t>км</t>
  </si>
  <si>
    <t>этап</t>
  </si>
  <si>
    <t>Время 
на этапе</t>
  </si>
  <si>
    <t>Стартовый №</t>
  </si>
  <si>
    <t>Место</t>
  </si>
  <si>
    <t>Рег.№</t>
  </si>
  <si>
    <t>Звание, разряд</t>
  </si>
  <si>
    <t>Владелец</t>
  </si>
  <si>
    <t>Команда, регион</t>
  </si>
  <si>
    <t>Вып.
норм.</t>
  </si>
  <si>
    <t>Главный судья</t>
  </si>
  <si>
    <t>Главный секретарь</t>
  </si>
  <si>
    <t>Время
старта</t>
  </si>
  <si>
    <t>Время
финиша</t>
  </si>
  <si>
    <t>Вход в
вет.зону</t>
  </si>
  <si>
    <t>Время
восстан.</t>
  </si>
  <si>
    <t>Общее
время</t>
  </si>
  <si>
    <t>Время отдыха:</t>
  </si>
  <si>
    <t>1 этап:</t>
  </si>
  <si>
    <t>2 этап: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</si>
  <si>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</si>
  <si>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</si>
  <si>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r>
      <t>Итого: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общее время и время восстан.</t>
    </r>
  </si>
  <si>
    <t>КСК "Исток" Ленинградская область</t>
  </si>
  <si>
    <t xml:space="preserve">   </t>
  </si>
  <si>
    <t>Дистанция CEN 30 км</t>
  </si>
  <si>
    <t>Ленинградская область, Всеволожский район, д. Янино-2, КСК "Исток"</t>
  </si>
  <si>
    <t>Смирнов А.</t>
  </si>
  <si>
    <t>Никитина Т.</t>
  </si>
  <si>
    <t>ФХ Крибелевых Ленинградская область</t>
  </si>
  <si>
    <t>007749</t>
  </si>
  <si>
    <t>Цепакина М.</t>
  </si>
  <si>
    <r>
      <t xml:space="preserve">САЙГА-04                            </t>
    </r>
    <r>
      <rPr>
        <sz val="9"/>
        <rFont val="Verdana"/>
        <family val="2"/>
      </rPr>
      <t xml:space="preserve">  гн., коб., Гарсак, ах.п\к, НОУ Манеж</t>
    </r>
  </si>
  <si>
    <t>009690</t>
  </si>
  <si>
    <t>Валуйская Т.</t>
  </si>
  <si>
    <t>009083</t>
  </si>
  <si>
    <t>на 
оформ.</t>
  </si>
  <si>
    <t>Ворожцова О.</t>
  </si>
  <si>
    <r>
      <t>ЦЕПАКИНА</t>
    </r>
    <r>
      <rPr>
        <sz val="9"/>
        <rFont val="Verdana"/>
        <family val="2"/>
      </rPr>
      <t xml:space="preserve"> Мария</t>
    </r>
  </si>
  <si>
    <r>
      <t xml:space="preserve">ГУСАРСКАЯ БАЛЛАДА-07 </t>
    </r>
    <r>
      <rPr>
        <sz val="9"/>
        <rFont val="Verdana"/>
        <family val="2"/>
      </rPr>
      <t>гн., коб.,ах.помесь, Гахрыман, РФ</t>
    </r>
  </si>
  <si>
    <t>Корсакова О.</t>
  </si>
  <si>
    <r>
      <t xml:space="preserve">ВОРОЖЦОВ     </t>
    </r>
    <r>
      <rPr>
        <sz val="9"/>
        <rFont val="Verdana"/>
        <family val="2"/>
      </rPr>
      <t>Иван</t>
    </r>
  </si>
  <si>
    <r>
      <t xml:space="preserve">МАРКЕТОВА </t>
    </r>
    <r>
      <rPr>
        <sz val="9"/>
        <rFont val="Verdana"/>
        <family val="2"/>
      </rPr>
      <t>Анастасия</t>
    </r>
  </si>
  <si>
    <r>
      <t xml:space="preserve">АЙГУР-04,                            </t>
    </r>
    <r>
      <rPr>
        <sz val="9"/>
        <rFont val="Verdana"/>
        <family val="2"/>
      </rPr>
      <t xml:space="preserve"> рыж., жер., араб., Габон, ПФ Белова</t>
    </r>
  </si>
  <si>
    <t>008481</t>
  </si>
  <si>
    <r>
      <t xml:space="preserve">КОРСАКОВА          </t>
    </r>
    <r>
      <rPr>
        <sz val="9"/>
        <rFont val="Verdana"/>
        <family val="2"/>
      </rPr>
      <t>Анна 1998 г/р</t>
    </r>
  </si>
  <si>
    <t>3 р</t>
  </si>
  <si>
    <t>007997</t>
  </si>
  <si>
    <t>009688</t>
  </si>
  <si>
    <t>Дата проведения 24.05.2014 г.</t>
  </si>
  <si>
    <t>КУБОК ОРГАНИЗАТОРОВ 3 этап</t>
  </si>
  <si>
    <t xml:space="preserve">ПЕРВЕНСТВО ВСЕВОЛОЖСКОГО РАЙОНА                 </t>
  </si>
  <si>
    <r>
      <t xml:space="preserve">ПУНИНА     </t>
    </r>
    <r>
      <rPr>
        <sz val="9"/>
        <rFont val="Verdana"/>
        <family val="2"/>
      </rPr>
      <t>Елизавета</t>
    </r>
  </si>
  <si>
    <t>оплачено</t>
  </si>
  <si>
    <t>ФХ Крибелевых Ленинградская обл.</t>
  </si>
  <si>
    <r>
      <t>ПАРАДНЫЙ-07</t>
    </r>
    <r>
      <rPr>
        <sz val="9"/>
        <rFont val="Verdana"/>
        <family val="2"/>
      </rPr>
      <t xml:space="preserve">               гн., жер., араб., Наблус, ПФ "Ковчег"</t>
    </r>
  </si>
  <si>
    <t>008992</t>
  </si>
  <si>
    <t>ПФ "Ковчег"</t>
  </si>
  <si>
    <r>
      <t xml:space="preserve">ВОРОЖЦОВА </t>
    </r>
    <r>
      <rPr>
        <sz val="9"/>
        <rFont val="Verdana"/>
        <family val="2"/>
      </rPr>
      <t>Анастасия</t>
    </r>
  </si>
  <si>
    <r>
      <t xml:space="preserve">КАНТРИ-02                  </t>
    </r>
    <r>
      <rPr>
        <sz val="9"/>
        <rFont val="Verdana"/>
        <family val="2"/>
      </rPr>
      <t xml:space="preserve"> 
сер., коб., помесь, н/о, Лен. обл.</t>
    </r>
  </si>
  <si>
    <t>005852</t>
  </si>
  <si>
    <r>
      <t xml:space="preserve">ФИЛИППОВ </t>
    </r>
    <r>
      <rPr>
        <sz val="9"/>
        <rFont val="Verdana"/>
        <family val="2"/>
      </rPr>
      <t>Александр    1998 г/р</t>
    </r>
  </si>
  <si>
    <r>
      <t xml:space="preserve">ДЕНТЕЛЛИ-09                </t>
    </r>
    <r>
      <rPr>
        <sz val="9"/>
        <rFont val="Verdana"/>
        <family val="2"/>
      </rPr>
      <t>гн., коб., араб., Наблус, ПФ "Ковчег"</t>
    </r>
  </si>
  <si>
    <t>на   оформ   лении</t>
  </si>
  <si>
    <t>ПФ "Ковчег" Ленинградская область</t>
  </si>
  <si>
    <r>
      <t>ЕЛИЗАРКОВА</t>
    </r>
    <r>
      <rPr>
        <sz val="9"/>
        <rFont val="Verdana"/>
        <family val="2"/>
      </rPr>
      <t xml:space="preserve"> Мария</t>
    </r>
  </si>
  <si>
    <r>
      <t xml:space="preserve">ДРУЖИНИНА </t>
    </r>
    <r>
      <rPr>
        <sz val="9"/>
        <rFont val="Verdana"/>
        <family val="2"/>
      </rPr>
      <t>Анна</t>
    </r>
  </si>
  <si>
    <t>028295</t>
  </si>
  <si>
    <t>ПФ "Ковчег", Ленинградская обл.</t>
  </si>
  <si>
    <t>005158</t>
  </si>
  <si>
    <r>
      <t xml:space="preserve">СЕКУНДОМЕР-02            </t>
    </r>
    <r>
      <rPr>
        <sz val="9"/>
        <rFont val="Verdana"/>
        <family val="2"/>
      </rPr>
      <t xml:space="preserve">сер., жер., терск., Северный, СПК ПКЗ </t>
    </r>
  </si>
  <si>
    <t>006441</t>
  </si>
  <si>
    <r>
      <t xml:space="preserve">ПУНИН     </t>
    </r>
    <r>
      <rPr>
        <sz val="9"/>
        <rFont val="Verdana"/>
        <family val="2"/>
      </rPr>
      <t>Юрий</t>
    </r>
  </si>
  <si>
    <t>Дистанция CEN 42 км</t>
  </si>
  <si>
    <t>снят хромота</t>
  </si>
  <si>
    <t>снят метаболизм без лечения</t>
  </si>
  <si>
    <t>Жирнов Н.</t>
  </si>
  <si>
    <t>частный      владелец</t>
  </si>
  <si>
    <r>
      <t xml:space="preserve">ФРЕГАТ-06                </t>
    </r>
    <r>
      <rPr>
        <sz val="9"/>
        <rFont val="Verdana"/>
        <family val="2"/>
      </rPr>
      <t xml:space="preserve"> жер,  гн., Ставропольский кз</t>
    </r>
  </si>
  <si>
    <r>
      <t xml:space="preserve">ГРОЗНАЯ-06                 </t>
    </r>
    <r>
      <rPr>
        <sz val="9"/>
        <rFont val="Verdana"/>
        <family val="2"/>
      </rPr>
      <t xml:space="preserve"> гн., коб.,   Гинофор, Зимовниковский к/з           </t>
    </r>
    <r>
      <rPr>
        <b/>
        <sz val="9"/>
        <rFont val="Verdana"/>
        <family val="2"/>
      </rPr>
      <t xml:space="preserve">            </t>
    </r>
    <r>
      <rPr>
        <sz val="9"/>
        <rFont val="Verdana"/>
        <family val="2"/>
      </rPr>
      <t xml:space="preserve">  </t>
    </r>
  </si>
  <si>
    <t>007606</t>
  </si>
  <si>
    <t>2 р</t>
  </si>
  <si>
    <r>
      <t xml:space="preserve">БУБЕНЧИК-04                        </t>
    </r>
    <r>
      <rPr>
        <sz val="9"/>
        <rFont val="Verdana"/>
        <family val="2"/>
      </rPr>
      <t>вор., мер., орл.рыс., Крестник кз "Калгановский"</t>
    </r>
  </si>
  <si>
    <r>
      <t xml:space="preserve">ОРИГИНАЛ-07                        </t>
    </r>
    <r>
      <rPr>
        <sz val="9"/>
        <rFont val="Verdana"/>
        <family val="2"/>
      </rPr>
      <t xml:space="preserve"> гн., мер., русск.рыс., Распев,  СПК ПЗ "Псковский"                </t>
    </r>
  </si>
  <si>
    <r>
      <t xml:space="preserve">ПАРАБЕЛЬ-08          </t>
    </r>
    <r>
      <rPr>
        <sz val="9"/>
        <rFont val="Verdana"/>
        <family val="2"/>
      </rPr>
      <t xml:space="preserve"> тем.сер., коб., трак., Баян 70, ФХ Крибелевых </t>
    </r>
  </si>
  <si>
    <r>
      <t>НОРВАТОВА</t>
    </r>
    <r>
      <rPr>
        <sz val="9"/>
        <rFont val="Verdana"/>
        <family val="2"/>
      </rPr>
      <t xml:space="preserve"> Мария</t>
    </r>
  </si>
  <si>
    <r>
      <t xml:space="preserve">ЖИРНОВ </t>
    </r>
    <r>
      <rPr>
        <sz val="9"/>
        <rFont val="Verdana"/>
        <family val="2"/>
      </rPr>
      <t xml:space="preserve"> Николай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</si>
</sst>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409]h:mm\ AM/PM;@"/>
    <numFmt numFmtId="174" formatCode="#,##0.00&quot;р.&quot;"/>
    <numFmt numFmtId="175" formatCode="#,##0.00_р_."/>
    <numFmt numFmtId="176" formatCode="[$-FC19]d\ mmmm\ yyyy\ &quot;г.&quot;"/>
    <numFmt numFmtId="177" formatCode="h:mm;@"/>
    <numFmt numFmtId="178" formatCode="000000"/>
    <numFmt numFmtId="179" formatCode="0.E+00"/>
    <numFmt numFmtId="180" formatCode="0.0"/>
    <numFmt numFmtId="181" formatCode="[&lt;=9999999]###\-####;\(###\)\ ###\-####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SFr.&quot;;\-#,##0\ &quot;SFr.&quot;"/>
    <numFmt numFmtId="197" formatCode="#,##0\ &quot;SFr.&quot;;[Red]\-#,##0\ &quot;SFr.&quot;"/>
    <numFmt numFmtId="198" formatCode="#,##0.00\ &quot;SFr.&quot;;\-#,##0.00\ &quot;SFr.&quot;"/>
    <numFmt numFmtId="199" formatCode="#,##0.00\ &quot;SFr.&quot;;[Red]\-#,##0.00\ &quot;SFr.&quot;"/>
    <numFmt numFmtId="200" formatCode="_-* #,##0\ &quot;SFr.&quot;_-;\-* #,##0\ &quot;SFr.&quot;_-;_-* &quot;-&quot;\ &quot;SFr.&quot;_-;_-@_-"/>
    <numFmt numFmtId="201" formatCode="_-* #,##0\ _S_F_r_._-;\-* #,##0\ _S_F_r_._-;_-* &quot;-&quot;\ _S_F_r_._-;_-@_-"/>
    <numFmt numFmtId="202" formatCode="_-* #,##0.00\ &quot;SFr.&quot;_-;\-* #,##0.00\ &quot;SFr.&quot;_-;_-* &quot;-&quot;??\ &quot;SFr.&quot;_-;_-@_-"/>
    <numFmt numFmtId="203" formatCode="_-* #,##0.00\ _S_F_r_._-;\-* #,##0.00\ _S_F_r_._-;_-* &quot;-&quot;??\ _S_F_r_._-;_-@_-"/>
    <numFmt numFmtId="204" formatCode="0.0%"/>
    <numFmt numFmtId="205" formatCode="0.0000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[$-F400]h:mm:ss\ AM/PM"/>
    <numFmt numFmtId="215" formatCode="0.00;[Red]0.00"/>
    <numFmt numFmtId="216" formatCode="#,##0&quot;€&quot;;\-#,##0&quot;€&quot;"/>
    <numFmt numFmtId="217" formatCode="#,##0&quot;€&quot;;[Red]\-#,##0&quot;€&quot;"/>
    <numFmt numFmtId="218" formatCode="#,##0.00&quot;€&quot;;\-#,##0.00&quot;€&quot;"/>
    <numFmt numFmtId="219" formatCode="#,##0.00&quot;€&quot;;[Red]\-#,##0.00&quot;€&quot;"/>
    <numFmt numFmtId="220" formatCode="_-* #,##0&quot;€&quot;_-;\-* #,##0&quot;€&quot;_-;_-* &quot;-&quot;&quot;€&quot;_-;_-@_-"/>
    <numFmt numFmtId="221" formatCode="_-* #,##0_€_-;\-* #,##0_€_-;_-* &quot;-&quot;_€_-;_-@_-"/>
    <numFmt numFmtId="222" formatCode="_-* #,##0.00&quot;€&quot;_-;\-* #,##0.00&quot;€&quot;_-;_-* &quot;-&quot;??&quot;€&quot;_-;_-@_-"/>
    <numFmt numFmtId="223" formatCode="_-* #,##0.00_€_-;\-* #,##0.00_€_-;_-* &quot;-&quot;??_€_-;_-@_-"/>
    <numFmt numFmtId="224" formatCode="#,##0_р_."/>
    <numFmt numFmtId="225" formatCode="#,##0.0"/>
    <numFmt numFmtId="226" formatCode="[$-409]h:mm:ss\ AM/P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 Cyr"/>
      <family val="0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 style="medium"/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medium"/>
      <bottom/>
    </border>
    <border>
      <left style="thin">
        <color indexed="23"/>
      </left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>
        <color rgb="FF808080"/>
      </left>
      <right style="thin">
        <color rgb="FF808080"/>
      </right>
      <top style="medium"/>
      <bottom/>
    </border>
    <border>
      <left style="thin">
        <color rgb="FF808080"/>
      </left>
      <right style="thin">
        <color rgb="FF808080"/>
      </right>
      <top/>
      <bottom style="medium"/>
    </border>
    <border>
      <left style="thin">
        <color rgb="FF808080"/>
      </left>
      <right style="thin"/>
      <top style="medium"/>
      <bottom/>
    </border>
    <border>
      <left style="thin">
        <color rgb="FF808080"/>
      </left>
      <right style="thin"/>
      <top/>
      <bottom style="medium"/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 style="thin"/>
      <right style="thin">
        <color rgb="FF808080"/>
      </right>
      <top style="medium"/>
      <bottom/>
    </border>
    <border>
      <left style="thin"/>
      <right style="thin">
        <color rgb="FF808080"/>
      </right>
      <top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6" fillId="0" borderId="0" xfId="57" applyFont="1" applyAlignment="1" applyProtection="1">
      <alignment vertical="center" wrapText="1"/>
      <protection locked="0"/>
    </xf>
    <xf numFmtId="0" fontId="9" fillId="0" borderId="0" xfId="57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0" fontId="9" fillId="0" borderId="0" xfId="57" applyFont="1" applyAlignment="1" applyProtection="1">
      <alignment vertical="center"/>
      <protection locked="0"/>
    </xf>
    <xf numFmtId="0" fontId="12" fillId="0" borderId="0" xfId="57" applyFont="1" applyAlignment="1" applyProtection="1">
      <alignment vertical="center"/>
      <protection locked="0"/>
    </xf>
    <xf numFmtId="0" fontId="3" fillId="0" borderId="0" xfId="57" applyFont="1" applyAlignment="1" applyProtection="1">
      <alignment vertical="center"/>
      <protection locked="0"/>
    </xf>
    <xf numFmtId="0" fontId="14" fillId="0" borderId="0" xfId="57" applyFont="1" applyProtection="1">
      <alignment/>
      <protection locked="0"/>
    </xf>
    <xf numFmtId="0" fontId="15" fillId="0" borderId="0" xfId="57" applyFont="1" applyProtection="1">
      <alignment/>
      <protection locked="0"/>
    </xf>
    <xf numFmtId="0" fontId="14" fillId="0" borderId="0" xfId="57" applyFont="1" applyBorder="1" applyAlignment="1" applyProtection="1">
      <alignment horizontal="right"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7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13" fillId="32" borderId="10" xfId="53" applyFont="1" applyFill="1" applyBorder="1" applyAlignment="1" applyProtection="1">
      <alignment horizontal="center" vertical="center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Alignment="1" applyProtection="1">
      <alignment shrinkToFit="1"/>
      <protection locked="0"/>
    </xf>
    <xf numFmtId="0" fontId="14" fillId="0" borderId="0" xfId="58" applyFont="1" applyAlignment="1" applyProtection="1">
      <alignment wrapText="1"/>
      <protection locked="0"/>
    </xf>
    <xf numFmtId="0" fontId="16" fillId="32" borderId="11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vertical="center"/>
      <protection locked="0"/>
    </xf>
    <xf numFmtId="0" fontId="16" fillId="32" borderId="10" xfId="53" applyFont="1" applyFill="1" applyBorder="1" applyAlignment="1" applyProtection="1">
      <alignment horizontal="right" vertical="center"/>
      <protection locked="0"/>
    </xf>
    <xf numFmtId="0" fontId="16" fillId="32" borderId="10" xfId="53" applyFont="1" applyFill="1" applyBorder="1" applyAlignment="1" applyProtection="1">
      <alignment horizontal="center" vertical="center"/>
      <protection locked="0"/>
    </xf>
    <xf numFmtId="21" fontId="13" fillId="32" borderId="12" xfId="53" applyNumberFormat="1" applyFont="1" applyFill="1" applyBorder="1" applyAlignment="1" applyProtection="1">
      <alignment horizontal="center" vertical="center"/>
      <protection locked="0"/>
    </xf>
    <xf numFmtId="0" fontId="16" fillId="32" borderId="13" xfId="53" applyFont="1" applyFill="1" applyBorder="1" applyAlignment="1" applyProtection="1">
      <alignment horizontal="right" vertical="center"/>
      <protection locked="0"/>
    </xf>
    <xf numFmtId="0" fontId="13" fillId="32" borderId="14" xfId="53" applyFont="1" applyFill="1" applyBorder="1" applyAlignment="1" applyProtection="1">
      <alignment horizontal="center" vertical="center"/>
      <protection locked="0"/>
    </xf>
    <xf numFmtId="0" fontId="16" fillId="32" borderId="14" xfId="53" applyFont="1" applyFill="1" applyBorder="1" applyAlignment="1" applyProtection="1">
      <alignment vertical="center"/>
      <protection locked="0"/>
    </xf>
    <xf numFmtId="0" fontId="16" fillId="32" borderId="14" xfId="53" applyFont="1" applyFill="1" applyBorder="1" applyAlignment="1" applyProtection="1">
      <alignment horizontal="center" vertical="center"/>
      <protection locked="0"/>
    </xf>
    <xf numFmtId="21" fontId="13" fillId="32" borderId="15" xfId="53" applyNumberFormat="1" applyFont="1" applyFill="1" applyBorder="1" applyAlignment="1" applyProtection="1">
      <alignment horizontal="center" vertical="center"/>
      <protection locked="0"/>
    </xf>
    <xf numFmtId="0" fontId="16" fillId="32" borderId="16" xfId="53" applyFont="1" applyFill="1" applyBorder="1" applyAlignment="1" applyProtection="1">
      <alignment horizontal="center" vertical="center" wrapText="1"/>
      <protection locked="0"/>
    </xf>
    <xf numFmtId="172" fontId="16" fillId="32" borderId="16" xfId="0" applyNumberFormat="1" applyFont="1" applyFill="1" applyBorder="1" applyAlignment="1" applyProtection="1">
      <alignment horizontal="center" vertical="center" wrapText="1"/>
      <protection locked="0"/>
    </xf>
    <xf numFmtId="17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2" fontId="16" fillId="32" borderId="16" xfId="53" applyNumberFormat="1" applyFont="1" applyFill="1" applyBorder="1" applyAlignment="1" applyProtection="1">
      <alignment horizontal="center" vertical="center" wrapText="1"/>
      <protection locked="0"/>
    </xf>
    <xf numFmtId="172" fontId="18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21" fontId="16" fillId="0" borderId="17" xfId="53" applyNumberFormat="1" applyFont="1" applyBorder="1" applyAlignment="1" applyProtection="1">
      <alignment horizontal="center" vertical="center"/>
      <protection locked="0"/>
    </xf>
    <xf numFmtId="172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7" xfId="53" applyNumberFormat="1" applyFont="1" applyBorder="1" applyAlignment="1" applyProtection="1">
      <alignment horizontal="center" vertical="center"/>
      <protection locked="0"/>
    </xf>
    <xf numFmtId="2" fontId="16" fillId="0" borderId="17" xfId="53" applyNumberFormat="1" applyFont="1" applyBorder="1" applyAlignment="1" applyProtection="1">
      <alignment horizontal="center" vertical="center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21" fontId="16" fillId="0" borderId="16" xfId="53" applyNumberFormat="1" applyFont="1" applyBorder="1" applyAlignment="1" applyProtection="1">
      <alignment horizontal="center" vertical="center"/>
      <protection locked="0"/>
    </xf>
    <xf numFmtId="17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6" xfId="53" applyNumberFormat="1" applyFont="1" applyBorder="1" applyAlignment="1" applyProtection="1">
      <alignment horizontal="center" vertical="center"/>
      <protection locked="0"/>
    </xf>
    <xf numFmtId="2" fontId="16" fillId="0" borderId="16" xfId="53" applyNumberFormat="1" applyFont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vertical="center"/>
      <protection locked="0"/>
    </xf>
    <xf numFmtId="0" fontId="14" fillId="0" borderId="0" xfId="58" applyFont="1" applyAlignment="1" applyProtection="1">
      <alignment vertical="center"/>
      <protection locked="0"/>
    </xf>
    <xf numFmtId="0" fontId="9" fillId="0" borderId="0" xfId="55" applyFont="1" applyAlignment="1" applyProtection="1">
      <alignment vertical="center"/>
      <protection locked="0"/>
    </xf>
    <xf numFmtId="21" fontId="16" fillId="0" borderId="18" xfId="53" applyNumberFormat="1" applyFont="1" applyBorder="1" applyAlignment="1" applyProtection="1">
      <alignment horizontal="center" vertical="center"/>
      <protection locked="0"/>
    </xf>
    <xf numFmtId="21" fontId="16" fillId="0" borderId="19" xfId="53" applyNumberFormat="1" applyFont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33" borderId="14" xfId="0" applyFont="1" applyFill="1" applyBorder="1" applyAlignment="1" applyProtection="1">
      <alignment horizontal="right" vertical="center"/>
      <protection locked="0"/>
    </xf>
    <xf numFmtId="0" fontId="16" fillId="33" borderId="14" xfId="0" applyFont="1" applyFill="1" applyBorder="1" applyAlignment="1" applyProtection="1">
      <alignment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right" vertical="center"/>
      <protection locked="0"/>
    </xf>
    <xf numFmtId="0" fontId="16" fillId="33" borderId="10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 wrapText="1"/>
      <protection locked="0"/>
    </xf>
    <xf numFmtId="172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172" fontId="55" fillId="33" borderId="20" xfId="0" applyNumberFormat="1" applyFont="1" applyFill="1" applyBorder="1" applyAlignment="1" applyProtection="1">
      <alignment horizontal="center" vertical="center" wrapText="1"/>
      <protection locked="0"/>
    </xf>
    <xf numFmtId="21" fontId="16" fillId="0" borderId="20" xfId="0" applyNumberFormat="1" applyFont="1" applyBorder="1" applyAlignment="1" applyProtection="1">
      <alignment horizontal="center" vertical="center"/>
      <protection locked="0"/>
    </xf>
    <xf numFmtId="172" fontId="14" fillId="0" borderId="20" xfId="0" applyNumberFormat="1" applyFont="1" applyBorder="1" applyAlignment="1" applyProtection="1">
      <alignment horizontal="center" vertical="center" wrapText="1"/>
      <protection locked="0"/>
    </xf>
    <xf numFmtId="172" fontId="16" fillId="0" borderId="20" xfId="0" applyNumberFormat="1" applyFont="1" applyBorder="1" applyAlignment="1" applyProtection="1">
      <alignment horizontal="center" vertical="center"/>
      <protection locked="0"/>
    </xf>
    <xf numFmtId="2" fontId="1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21" fontId="14" fillId="33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2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21" fontId="16" fillId="0" borderId="21" xfId="0" applyNumberFormat="1" applyFont="1" applyBorder="1" applyAlignment="1" applyProtection="1">
      <alignment horizontal="center" vertical="center"/>
      <protection locked="0"/>
    </xf>
    <xf numFmtId="172" fontId="16" fillId="0" borderId="21" xfId="0" applyNumberFormat="1" applyFont="1" applyBorder="1" applyAlignment="1" applyProtection="1">
      <alignment horizontal="center" vertical="center" wrapText="1"/>
      <protection locked="0"/>
    </xf>
    <xf numFmtId="172" fontId="16" fillId="0" borderId="21" xfId="0" applyNumberFormat="1" applyFont="1" applyBorder="1" applyAlignment="1" applyProtection="1">
      <alignment horizontal="center" vertical="center"/>
      <protection locked="0"/>
    </xf>
    <xf numFmtId="2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11" fillId="0" borderId="0" xfId="57" applyFont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center" vertical="center"/>
      <protection locked="0"/>
    </xf>
    <xf numFmtId="0" fontId="14" fillId="32" borderId="17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2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3" xfId="57" applyFont="1" applyFill="1" applyBorder="1" applyAlignment="1" applyProtection="1">
      <alignment horizontal="center" vertical="center" textRotation="90" wrapText="1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14" fillId="32" borderId="17" xfId="57" applyFont="1" applyFill="1" applyBorder="1" applyAlignment="1" applyProtection="1">
      <alignment horizontal="left" vertical="center" wrapText="1"/>
      <protection locked="0"/>
    </xf>
    <xf numFmtId="0" fontId="14" fillId="32" borderId="22" xfId="57" applyFont="1" applyFill="1" applyBorder="1" applyAlignment="1" applyProtection="1">
      <alignment horizontal="left" vertical="center" wrapText="1"/>
      <protection locked="0"/>
    </xf>
    <xf numFmtId="0" fontId="14" fillId="32" borderId="23" xfId="57" applyFont="1" applyFill="1" applyBorder="1" applyAlignment="1" applyProtection="1">
      <alignment horizontal="left" vertical="center" wrapText="1"/>
      <protection locked="0"/>
    </xf>
    <xf numFmtId="0" fontId="14" fillId="32" borderId="24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5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6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17" xfId="57" applyFont="1" applyFill="1" applyBorder="1" applyAlignment="1" applyProtection="1">
      <alignment horizontal="center" vertical="center" wrapText="1"/>
      <protection locked="0"/>
    </xf>
    <xf numFmtId="0" fontId="14" fillId="32" borderId="22" xfId="57" applyFont="1" applyFill="1" applyBorder="1" applyAlignment="1" applyProtection="1">
      <alignment horizontal="center" vertical="center" wrapText="1"/>
      <protection locked="0"/>
    </xf>
    <xf numFmtId="0" fontId="14" fillId="32" borderId="23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14" fillId="32" borderId="16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27" xfId="57" applyFont="1" applyFill="1" applyBorder="1" applyAlignment="1" applyProtection="1">
      <alignment horizontal="center" vertical="center" wrapText="1"/>
      <protection locked="0"/>
    </xf>
    <xf numFmtId="0" fontId="14" fillId="32" borderId="28" xfId="57" applyFont="1" applyFill="1" applyBorder="1" applyAlignment="1" applyProtection="1">
      <alignment horizontal="center" vertical="center" wrapText="1"/>
      <protection locked="0"/>
    </xf>
    <xf numFmtId="0" fontId="14" fillId="32" borderId="29" xfId="57" applyFont="1" applyFill="1" applyBorder="1" applyAlignment="1" applyProtection="1">
      <alignment horizontal="center" vertical="center" wrapText="1"/>
      <protection locked="0"/>
    </xf>
    <xf numFmtId="0" fontId="16" fillId="32" borderId="14" xfId="53" applyFont="1" applyFill="1" applyBorder="1" applyAlignment="1" applyProtection="1">
      <alignment horizontal="right" vertical="center"/>
      <protection locked="0"/>
    </xf>
    <xf numFmtId="0" fontId="7" fillId="32" borderId="17" xfId="57" applyFont="1" applyFill="1" applyBorder="1" applyAlignment="1" applyProtection="1">
      <alignment horizontal="center" vertical="center" textRotation="90" wrapText="1"/>
      <protection locked="0"/>
    </xf>
    <xf numFmtId="0" fontId="7" fillId="32" borderId="22" xfId="57" applyFont="1" applyFill="1" applyBorder="1" applyAlignment="1" applyProtection="1">
      <alignment horizontal="center" vertical="center" textRotation="90" wrapText="1"/>
      <protection locked="0"/>
    </xf>
    <xf numFmtId="0" fontId="7" fillId="32" borderId="23" xfId="57" applyFont="1" applyFill="1" applyBorder="1" applyAlignment="1" applyProtection="1">
      <alignment horizontal="center" vertical="center" textRotation="90" wrapText="1"/>
      <protection locked="0"/>
    </xf>
    <xf numFmtId="21" fontId="20" fillId="32" borderId="30" xfId="53" applyNumberFormat="1" applyFont="1" applyFill="1" applyBorder="1" applyAlignment="1" applyProtection="1">
      <alignment horizontal="center" vertical="center" wrapText="1"/>
      <protection locked="0"/>
    </xf>
    <xf numFmtId="21" fontId="13" fillId="32" borderId="31" xfId="53" applyNumberFormat="1" applyFont="1" applyFill="1" applyBorder="1" applyAlignment="1" applyProtection="1">
      <alignment horizontal="center" vertical="center"/>
      <protection locked="0"/>
    </xf>
    <xf numFmtId="21" fontId="13" fillId="32" borderId="19" xfId="53" applyNumberFormat="1" applyFont="1" applyFill="1" applyBorder="1" applyAlignment="1" applyProtection="1">
      <alignment horizontal="center" vertical="center"/>
      <protection locked="0"/>
    </xf>
    <xf numFmtId="0" fontId="16" fillId="0" borderId="17" xfId="56" applyFont="1" applyBorder="1" applyAlignment="1" applyProtection="1">
      <alignment horizontal="center" vertical="center" wrapText="1"/>
      <protection locked="0"/>
    </xf>
    <xf numFmtId="0" fontId="16" fillId="0" borderId="16" xfId="56" applyFont="1" applyBorder="1" applyAlignment="1" applyProtection="1">
      <alignment horizontal="center" vertical="center" wrapText="1"/>
      <protection locked="0"/>
    </xf>
    <xf numFmtId="0" fontId="16" fillId="0" borderId="17" xfId="57" applyFont="1" applyFill="1" applyBorder="1" applyAlignment="1" applyProtection="1">
      <alignment horizontal="center" vertical="center"/>
      <protection locked="0"/>
    </xf>
    <xf numFmtId="0" fontId="16" fillId="0" borderId="16" xfId="57" applyFont="1" applyFill="1" applyBorder="1" applyAlignment="1" applyProtection="1">
      <alignment horizontal="center" vertical="center"/>
      <protection locked="0"/>
    </xf>
    <xf numFmtId="0" fontId="14" fillId="0" borderId="30" xfId="59" applyFont="1" applyBorder="1" applyAlignment="1" applyProtection="1">
      <alignment horizontal="left" vertical="center" wrapText="1"/>
      <protection locked="0"/>
    </xf>
    <xf numFmtId="0" fontId="14" fillId="0" borderId="19" xfId="59" applyFont="1" applyBorder="1" applyAlignment="1" applyProtection="1">
      <alignment horizontal="left" vertical="center" wrapText="1"/>
      <protection locked="0"/>
    </xf>
    <xf numFmtId="49" fontId="16" fillId="0" borderId="17" xfId="59" applyNumberFormat="1" applyFont="1" applyBorder="1" applyAlignment="1" applyProtection="1">
      <alignment horizontal="center" vertical="center" wrapText="1"/>
      <protection locked="0"/>
    </xf>
    <xf numFmtId="49" fontId="16" fillId="0" borderId="16" xfId="59" applyNumberFormat="1" applyFont="1" applyBorder="1" applyAlignment="1" applyProtection="1">
      <alignment horizontal="center" vertical="center" wrapText="1"/>
      <protection locked="0"/>
    </xf>
    <xf numFmtId="0" fontId="16" fillId="0" borderId="17" xfId="59" applyFont="1" applyBorder="1" applyAlignment="1" applyProtection="1">
      <alignment horizontal="center" vertical="center"/>
      <protection locked="0"/>
    </xf>
    <xf numFmtId="0" fontId="16" fillId="0" borderId="16" xfId="59" applyFont="1" applyBorder="1" applyAlignment="1" applyProtection="1">
      <alignment horizontal="center" vertical="center"/>
      <protection locked="0"/>
    </xf>
    <xf numFmtId="0" fontId="14" fillId="0" borderId="17" xfId="59" applyFont="1" applyBorder="1" applyAlignment="1" applyProtection="1">
      <alignment horizontal="left" vertical="center" wrapText="1"/>
      <protection locked="0"/>
    </xf>
    <xf numFmtId="0" fontId="14" fillId="0" borderId="16" xfId="59" applyFont="1" applyBorder="1" applyAlignment="1" applyProtection="1">
      <alignment horizontal="left" vertical="center" wrapText="1"/>
      <protection locked="0"/>
    </xf>
    <xf numFmtId="49" fontId="16" fillId="0" borderId="17" xfId="59" applyNumberFormat="1" applyFont="1" applyBorder="1" applyAlignment="1" applyProtection="1">
      <alignment horizontal="center" vertical="center"/>
      <protection locked="0"/>
    </xf>
    <xf numFmtId="49" fontId="16" fillId="0" borderId="16" xfId="59" applyNumberFormat="1" applyFont="1" applyBorder="1" applyAlignment="1" applyProtection="1">
      <alignment horizontal="center" vertical="center"/>
      <protection locked="0"/>
    </xf>
    <xf numFmtId="0" fontId="16" fillId="0" borderId="30" xfId="59" applyFont="1" applyBorder="1" applyAlignment="1" applyProtection="1">
      <alignment horizontal="center" vertical="center" wrapText="1"/>
      <protection locked="0"/>
    </xf>
    <xf numFmtId="0" fontId="16" fillId="0" borderId="19" xfId="59" applyFont="1" applyBorder="1" applyAlignment="1" applyProtection="1">
      <alignment horizontal="center" vertical="center" wrapText="1"/>
      <protection locked="0"/>
    </xf>
    <xf numFmtId="0" fontId="14" fillId="34" borderId="32" xfId="55" applyFont="1" applyFill="1" applyBorder="1" applyAlignment="1" applyProtection="1">
      <alignment horizontal="center" vertical="center" wrapText="1"/>
      <protection locked="0"/>
    </xf>
    <xf numFmtId="0" fontId="14" fillId="34" borderId="33" xfId="55" applyFont="1" applyFill="1" applyBorder="1" applyAlignment="1" applyProtection="1">
      <alignment horizontal="center" vertical="center" wrapText="1"/>
      <protection locked="0"/>
    </xf>
    <xf numFmtId="49" fontId="16" fillId="0" borderId="30" xfId="59" applyNumberFormat="1" applyFont="1" applyBorder="1" applyAlignment="1" applyProtection="1">
      <alignment horizontal="center" vertical="center"/>
      <protection locked="0"/>
    </xf>
    <xf numFmtId="49" fontId="16" fillId="0" borderId="19" xfId="59" applyNumberFormat="1" applyFont="1" applyBorder="1" applyAlignment="1" applyProtection="1">
      <alignment horizontal="center" vertical="center"/>
      <protection locked="0"/>
    </xf>
    <xf numFmtId="0" fontId="16" fillId="0" borderId="17" xfId="55" applyFont="1" applyBorder="1" applyAlignment="1" applyProtection="1">
      <alignment horizontal="center" vertical="center" wrapText="1"/>
      <protection locked="0"/>
    </xf>
    <xf numFmtId="0" fontId="16" fillId="0" borderId="16" xfId="55" applyFont="1" applyBorder="1" applyAlignment="1" applyProtection="1">
      <alignment horizontal="center" vertical="center" wrapText="1"/>
      <protection locked="0"/>
    </xf>
    <xf numFmtId="172" fontId="19" fillId="0" borderId="30" xfId="0" applyNumberFormat="1" applyFont="1" applyBorder="1" applyAlignment="1" applyProtection="1">
      <alignment horizontal="center" vertical="center"/>
      <protection locked="0"/>
    </xf>
    <xf numFmtId="172" fontId="19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30" xfId="55" applyFont="1" applyBorder="1" applyAlignment="1" applyProtection="1">
      <alignment horizontal="center" vertical="center" wrapText="1"/>
      <protection locked="0"/>
    </xf>
    <xf numFmtId="0" fontId="16" fillId="0" borderId="19" xfId="55" applyFont="1" applyBorder="1" applyAlignment="1" applyProtection="1">
      <alignment horizontal="center" vertical="center" wrapText="1"/>
      <protection locked="0"/>
    </xf>
    <xf numFmtId="2" fontId="16" fillId="0" borderId="17" xfId="53" applyNumberFormat="1" applyFont="1" applyBorder="1" applyAlignment="1" applyProtection="1">
      <alignment horizontal="center" vertical="center"/>
      <protection locked="0"/>
    </xf>
    <xf numFmtId="2" fontId="16" fillId="0" borderId="16" xfId="53" applyNumberFormat="1" applyFont="1" applyBorder="1" applyAlignment="1" applyProtection="1">
      <alignment horizontal="center" vertical="center"/>
      <protection locked="0"/>
    </xf>
    <xf numFmtId="172" fontId="19" fillId="0" borderId="17" xfId="0" applyNumberFormat="1" applyFont="1" applyBorder="1" applyAlignment="1" applyProtection="1">
      <alignment horizontal="center" vertical="center"/>
      <protection locked="0"/>
    </xf>
    <xf numFmtId="172" fontId="19" fillId="0" borderId="16" xfId="0" applyNumberFormat="1" applyFont="1" applyBorder="1" applyAlignment="1" applyProtection="1">
      <alignment horizontal="center" vertical="center"/>
      <protection locked="0"/>
    </xf>
    <xf numFmtId="0" fontId="14" fillId="34" borderId="27" xfId="55" applyFont="1" applyFill="1" applyBorder="1" applyAlignment="1" applyProtection="1">
      <alignment horizontal="center" vertical="center" wrapText="1"/>
      <protection locked="0"/>
    </xf>
    <xf numFmtId="0" fontId="14" fillId="34" borderId="29" xfId="55" applyFont="1" applyFill="1" applyBorder="1" applyAlignment="1" applyProtection="1">
      <alignment horizontal="center" vertical="center" wrapText="1"/>
      <protection locked="0"/>
    </xf>
    <xf numFmtId="0" fontId="14" fillId="32" borderId="21" xfId="57" applyFont="1" applyFill="1" applyBorder="1" applyAlignment="1" applyProtection="1">
      <alignment horizontal="left" vertical="center" wrapText="1"/>
      <protection locked="0"/>
    </xf>
    <xf numFmtId="0" fontId="14" fillId="32" borderId="34" xfId="57" applyFont="1" applyFill="1" applyBorder="1" applyAlignment="1" applyProtection="1">
      <alignment horizontal="left" vertical="center" wrapText="1"/>
      <protection locked="0"/>
    </xf>
    <xf numFmtId="0" fontId="14" fillId="32" borderId="35" xfId="57" applyFont="1" applyFill="1" applyBorder="1" applyAlignment="1" applyProtection="1">
      <alignment horizontal="left" vertical="center" wrapText="1"/>
      <protection locked="0"/>
    </xf>
    <xf numFmtId="49" fontId="16" fillId="34" borderId="21" xfId="59" applyNumberFormat="1" applyFont="1" applyFill="1" applyBorder="1" applyAlignment="1" applyProtection="1">
      <alignment horizontal="center" vertical="center" wrapText="1"/>
      <protection locked="0"/>
    </xf>
    <xf numFmtId="49" fontId="16" fillId="34" borderId="36" xfId="59" applyNumberFormat="1" applyFont="1" applyFill="1" applyBorder="1" applyAlignment="1" applyProtection="1">
      <alignment horizontal="center" vertical="center"/>
      <protection locked="0"/>
    </xf>
    <xf numFmtId="0" fontId="16" fillId="0" borderId="24" xfId="56" applyFont="1" applyBorder="1" applyAlignment="1" applyProtection="1">
      <alignment horizontal="center" vertical="center" wrapText="1"/>
      <protection locked="0"/>
    </xf>
    <xf numFmtId="0" fontId="16" fillId="0" borderId="37" xfId="56" applyFont="1" applyBorder="1" applyAlignment="1" applyProtection="1">
      <alignment horizontal="center" vertical="center" wrapText="1"/>
      <protection locked="0"/>
    </xf>
    <xf numFmtId="0" fontId="16" fillId="0" borderId="16" xfId="59" applyFont="1" applyBorder="1" applyAlignment="1" applyProtection="1">
      <alignment horizontal="left" vertical="center" wrapText="1"/>
      <protection locked="0"/>
    </xf>
    <xf numFmtId="0" fontId="16" fillId="0" borderId="21" xfId="59" applyFont="1" applyBorder="1" applyAlignment="1" applyProtection="1">
      <alignment horizontal="center" vertical="center"/>
      <protection locked="0"/>
    </xf>
    <xf numFmtId="0" fontId="16" fillId="0" borderId="36" xfId="59" applyFont="1" applyBorder="1" applyAlignment="1" applyProtection="1">
      <alignment horizontal="center" vertical="center"/>
      <protection locked="0"/>
    </xf>
    <xf numFmtId="0" fontId="14" fillId="32" borderId="37" xfId="57" applyFont="1" applyFill="1" applyBorder="1" applyAlignment="1" applyProtection="1">
      <alignment horizontal="center" vertical="center" textRotation="90" wrapText="1"/>
      <protection locked="0"/>
    </xf>
    <xf numFmtId="0" fontId="7" fillId="32" borderId="16" xfId="57" applyFont="1" applyFill="1" applyBorder="1" applyAlignment="1" applyProtection="1">
      <alignment horizontal="center" vertical="center" textRotation="90" wrapText="1"/>
      <protection locked="0"/>
    </xf>
    <xf numFmtId="0" fontId="16" fillId="0" borderId="38" xfId="59" applyFont="1" applyBorder="1" applyAlignment="1" applyProtection="1">
      <alignment horizontal="center" vertical="center" wrapText="1"/>
      <protection locked="0"/>
    </xf>
    <xf numFmtId="0" fontId="16" fillId="0" borderId="39" xfId="59" applyFont="1" applyBorder="1" applyAlignment="1" applyProtection="1">
      <alignment horizontal="center" vertical="center" wrapText="1"/>
      <protection locked="0"/>
    </xf>
    <xf numFmtId="0" fontId="14" fillId="32" borderId="40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41" xfId="57" applyFont="1" applyFill="1" applyBorder="1" applyAlignment="1" applyProtection="1">
      <alignment horizontal="center" vertical="center" textRotation="90" wrapText="1"/>
      <protection locked="0"/>
    </xf>
    <xf numFmtId="0" fontId="14" fillId="32" borderId="42" xfId="57" applyFont="1" applyFill="1" applyBorder="1" applyAlignment="1" applyProtection="1">
      <alignment horizontal="center" vertical="center" textRotation="90" wrapText="1"/>
      <protection locked="0"/>
    </xf>
    <xf numFmtId="49" fontId="16" fillId="0" borderId="13" xfId="59" applyNumberFormat="1" applyFont="1" applyBorder="1" applyAlignment="1" applyProtection="1">
      <alignment horizontal="center" vertical="center" wrapText="1"/>
      <protection locked="0"/>
    </xf>
    <xf numFmtId="49" fontId="16" fillId="0" borderId="43" xfId="59" applyNumberFormat="1" applyFont="1" applyBorder="1" applyAlignment="1" applyProtection="1">
      <alignment horizontal="center" vertical="center" wrapText="1"/>
      <protection locked="0"/>
    </xf>
    <xf numFmtId="0" fontId="16" fillId="0" borderId="17" xfId="59" applyFont="1" applyBorder="1" applyAlignment="1" applyProtection="1">
      <alignment horizontal="center" vertical="center" wrapText="1"/>
      <protection locked="0"/>
    </xf>
    <xf numFmtId="0" fontId="16" fillId="0" borderId="16" xfId="59" applyFont="1" applyBorder="1" applyAlignment="1" applyProtection="1">
      <alignment horizontal="center" vertical="center" wrapText="1"/>
      <protection locked="0"/>
    </xf>
    <xf numFmtId="0" fontId="14" fillId="32" borderId="30" xfId="57" applyFont="1" applyFill="1" applyBorder="1" applyAlignment="1" applyProtection="1">
      <alignment horizontal="center" vertical="center" wrapText="1"/>
      <protection locked="0"/>
    </xf>
    <xf numFmtId="0" fontId="14" fillId="32" borderId="31" xfId="57" applyFont="1" applyFill="1" applyBorder="1" applyAlignment="1" applyProtection="1">
      <alignment horizontal="center" vertical="center" wrapText="1"/>
      <protection locked="0"/>
    </xf>
    <xf numFmtId="49" fontId="16" fillId="35" borderId="17" xfId="59" applyNumberFormat="1" applyFont="1" applyFill="1" applyBorder="1" applyAlignment="1" applyProtection="1">
      <alignment horizontal="center" vertical="center" wrapText="1"/>
      <protection locked="0"/>
    </xf>
    <xf numFmtId="49" fontId="16" fillId="35" borderId="16" xfId="59" applyNumberFormat="1" applyFont="1" applyFill="1" applyBorder="1" applyAlignment="1" applyProtection="1">
      <alignment horizontal="center" vertical="center"/>
      <protection locked="0"/>
    </xf>
    <xf numFmtId="49" fontId="16" fillId="0" borderId="30" xfId="59" applyNumberFormat="1" applyFont="1" applyBorder="1" applyAlignment="1" applyProtection="1">
      <alignment horizontal="center" vertical="center" wrapText="1"/>
      <protection locked="0"/>
    </xf>
    <xf numFmtId="49" fontId="16" fillId="0" borderId="19" xfId="59" applyNumberFormat="1" applyFont="1" applyBorder="1" applyAlignment="1" applyProtection="1">
      <alignment horizontal="center" vertical="center" wrapText="1"/>
      <protection locked="0"/>
    </xf>
    <xf numFmtId="0" fontId="14" fillId="0" borderId="44" xfId="59" applyFont="1" applyBorder="1" applyAlignment="1" applyProtection="1">
      <alignment horizontal="left" vertical="center" wrapText="1"/>
      <protection locked="0"/>
    </xf>
    <xf numFmtId="0" fontId="14" fillId="0" borderId="45" xfId="59" applyFont="1" applyBorder="1" applyAlignment="1" applyProtection="1">
      <alignment horizontal="left" vertical="center" wrapText="1"/>
      <protection locked="0"/>
    </xf>
    <xf numFmtId="49" fontId="16" fillId="0" borderId="38" xfId="59" applyNumberFormat="1" applyFont="1" applyBorder="1" applyAlignment="1" applyProtection="1">
      <alignment horizontal="center" vertical="center"/>
      <protection locked="0"/>
    </xf>
    <xf numFmtId="49" fontId="16" fillId="0" borderId="39" xfId="59" applyNumberFormat="1" applyFont="1" applyBorder="1" applyAlignment="1" applyProtection="1">
      <alignment horizontal="center" vertical="center"/>
      <protection locked="0"/>
    </xf>
    <xf numFmtId="0" fontId="14" fillId="0" borderId="46" xfId="59" applyFont="1" applyBorder="1" applyAlignment="1" applyProtection="1">
      <alignment horizontal="left" vertical="center" wrapText="1"/>
      <protection locked="0"/>
    </xf>
    <xf numFmtId="0" fontId="16" fillId="0" borderId="47" xfId="55" applyFont="1" applyBorder="1" applyAlignment="1" applyProtection="1">
      <alignment horizontal="center" vertical="center" wrapText="1"/>
      <protection locked="0"/>
    </xf>
    <xf numFmtId="0" fontId="16" fillId="0" borderId="48" xfId="55" applyFont="1" applyBorder="1" applyAlignment="1" applyProtection="1">
      <alignment horizontal="center" vertical="center" wrapText="1"/>
      <protection locked="0"/>
    </xf>
    <xf numFmtId="0" fontId="14" fillId="0" borderId="23" xfId="59" applyFont="1" applyBorder="1" applyAlignment="1" applyProtection="1">
      <alignment horizontal="left" vertical="center" wrapText="1"/>
      <protection locked="0"/>
    </xf>
    <xf numFmtId="0" fontId="16" fillId="0" borderId="30" xfId="59" applyFont="1" applyBorder="1" applyAlignment="1" applyProtection="1">
      <alignment horizontal="center" vertical="center"/>
      <protection locked="0"/>
    </xf>
    <xf numFmtId="0" fontId="16" fillId="0" borderId="19" xfId="59" applyFont="1" applyBorder="1" applyAlignment="1" applyProtection="1">
      <alignment horizontal="center" vertical="center"/>
      <protection locked="0"/>
    </xf>
    <xf numFmtId="0" fontId="16" fillId="0" borderId="23" xfId="55" applyFont="1" applyBorder="1" applyAlignment="1" applyProtection="1">
      <alignment horizontal="center" vertical="center" wrapText="1"/>
      <protection locked="0"/>
    </xf>
    <xf numFmtId="0" fontId="14" fillId="0" borderId="22" xfId="59" applyFont="1" applyBorder="1" applyAlignment="1" applyProtection="1">
      <alignment horizontal="left" vertical="center" wrapText="1"/>
      <protection locked="0"/>
    </xf>
    <xf numFmtId="49" fontId="16" fillId="34" borderId="22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59" applyFont="1" applyBorder="1" applyAlignment="1" applyProtection="1">
      <alignment horizontal="center" vertical="center"/>
      <protection locked="0"/>
    </xf>
    <xf numFmtId="49" fontId="16" fillId="0" borderId="22" xfId="59" applyNumberFormat="1" applyFont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right" vertical="center"/>
      <protection locked="0"/>
    </xf>
    <xf numFmtId="0" fontId="14" fillId="33" borderId="49" xfId="0" applyFont="1" applyFill="1" applyBorder="1" applyAlignment="1" applyProtection="1">
      <alignment horizontal="center" vertical="center" textRotation="90" wrapText="1"/>
      <protection locked="0"/>
    </xf>
    <xf numFmtId="0" fontId="14" fillId="33" borderId="5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51" xfId="0" applyFont="1" applyFill="1" applyBorder="1" applyAlignment="1" applyProtection="1">
      <alignment horizontal="center" vertical="center" textRotation="90" wrapText="1"/>
      <protection locked="0"/>
    </xf>
    <xf numFmtId="0" fontId="14" fillId="33" borderId="3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31" xfId="0" applyFont="1" applyFill="1" applyBorder="1" applyAlignment="1" applyProtection="1">
      <alignment horizontal="center" vertical="center" textRotation="90" wrapText="1"/>
      <protection locked="0"/>
    </xf>
    <xf numFmtId="0" fontId="14" fillId="33" borderId="52" xfId="0" applyFont="1" applyFill="1" applyBorder="1" applyAlignment="1" applyProtection="1">
      <alignment horizontal="center" vertical="center" textRotation="90" wrapText="1"/>
      <protection locked="0"/>
    </xf>
    <xf numFmtId="0" fontId="14" fillId="33" borderId="30" xfId="0" applyFont="1" applyFill="1" applyBorder="1" applyAlignment="1" applyProtection="1">
      <alignment horizontal="left" vertical="center" wrapText="1"/>
      <protection locked="0"/>
    </xf>
    <xf numFmtId="0" fontId="14" fillId="33" borderId="31" xfId="0" applyFont="1" applyFill="1" applyBorder="1" applyAlignment="1" applyProtection="1">
      <alignment horizontal="left" vertical="center" wrapText="1"/>
      <protection locked="0"/>
    </xf>
    <xf numFmtId="0" fontId="14" fillId="33" borderId="52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2" fontId="16" fillId="0" borderId="30" xfId="0" applyNumberFormat="1" applyFont="1" applyBorder="1" applyAlignment="1" applyProtection="1">
      <alignment horizontal="center" vertical="center"/>
      <protection locked="0"/>
    </xf>
    <xf numFmtId="2" fontId="16" fillId="0" borderId="52" xfId="0" applyNumberFormat="1" applyFont="1" applyBorder="1" applyAlignment="1" applyProtection="1">
      <alignment horizontal="center" vertical="center"/>
      <protection locked="0"/>
    </xf>
    <xf numFmtId="172" fontId="58" fillId="0" borderId="30" xfId="0" applyNumberFormat="1" applyFont="1" applyBorder="1" applyAlignment="1" applyProtection="1">
      <alignment horizontal="center" vertical="center"/>
      <protection locked="0"/>
    </xf>
    <xf numFmtId="172" fontId="58" fillId="0" borderId="52" xfId="0" applyNumberFormat="1" applyFont="1" applyBorder="1" applyAlignment="1" applyProtection="1">
      <alignment horizontal="center" vertical="center"/>
      <protection locked="0"/>
    </xf>
    <xf numFmtId="0" fontId="14" fillId="36" borderId="32" xfId="0" applyFont="1" applyFill="1" applyBorder="1" applyAlignment="1" applyProtection="1">
      <alignment horizontal="center" vertical="center" wrapText="1"/>
      <protection locked="0"/>
    </xf>
    <xf numFmtId="0" fontId="14" fillId="36" borderId="57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center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left" vertical="center" wrapText="1"/>
      <protection locked="0"/>
    </xf>
    <xf numFmtId="0" fontId="14" fillId="0" borderId="62" xfId="0" applyFont="1" applyBorder="1" applyAlignment="1" applyProtection="1">
      <alignment horizontal="left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/>
      <protection locked="0"/>
    </xf>
    <xf numFmtId="49" fontId="16" fillId="0" borderId="54" xfId="0" applyNumberFormat="1" applyFont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 applyProtection="1">
      <alignment horizontal="center" vertical="center" wrapText="1"/>
      <protection locked="0"/>
    </xf>
    <xf numFmtId="0" fontId="14" fillId="33" borderId="52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" xfId="55"/>
    <cellStyle name="Обычный_Измайлово-2003" xfId="56"/>
    <cellStyle name="Обычный_Лист Microsoft Excel" xfId="57"/>
    <cellStyle name="Обычный_Лист Microsoft Excel 2" xfId="58"/>
    <cellStyle name="Обычный_Россия (В) юниор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19050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257175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3</xdr:col>
      <xdr:colOff>104775</xdr:colOff>
      <xdr:row>3</xdr:row>
      <xdr:rowOff>57150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876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90" zoomScaleNormal="90" zoomScaleSheetLayoutView="70" zoomScalePageLayoutView="0" workbookViewId="0" topLeftCell="A4">
      <selection activeCell="F20" sqref="F20"/>
    </sheetView>
  </sheetViews>
  <sheetFormatPr defaultColWidth="9.140625" defaultRowHeight="15"/>
  <cols>
    <col min="1" max="1" width="3.7109375" style="3" customWidth="1"/>
    <col min="2" max="2" width="4.7109375" style="3" customWidth="1"/>
    <col min="3" max="3" width="14.7109375" style="3" customWidth="1"/>
    <col min="4" max="4" width="0.2890625" style="3" hidden="1" customWidth="1"/>
    <col min="5" max="5" width="0.13671875" style="3" customWidth="1"/>
    <col min="6" max="6" width="30.28125" style="3" customWidth="1"/>
    <col min="7" max="7" width="8.00390625" style="3" customWidth="1"/>
    <col min="8" max="8" width="14.28125" style="3" customWidth="1"/>
    <col min="9" max="9" width="15.7109375" style="3" customWidth="1"/>
    <col min="10" max="10" width="3.7109375" style="3" customWidth="1"/>
    <col min="11" max="11" width="9.7109375" style="3" customWidth="1"/>
    <col min="12" max="12" width="10.7109375" style="3" customWidth="1"/>
    <col min="13" max="17" width="9.7109375" style="3" customWidth="1"/>
    <col min="18" max="18" width="11.421875" style="3" customWidth="1"/>
    <col min="19" max="19" width="11.00390625" style="3" customWidth="1"/>
    <col min="20" max="20" width="10.421875" style="3" customWidth="1"/>
    <col min="21" max="16384" width="9.140625" style="3" customWidth="1"/>
  </cols>
  <sheetData>
    <row r="1" spans="1:19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47" customFormat="1" ht="30" customHeight="1">
      <c r="A2" s="82" t="s">
        <v>56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s="47" customFormat="1" ht="30" customHeight="1">
      <c r="A3" s="82" t="s">
        <v>55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4" customFormat="1" ht="15.7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s="5" customFormat="1" ht="15.7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s="6" customFormat="1" ht="15.75" customHeight="1">
      <c r="A6" s="78" t="s">
        <v>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6" customFormat="1" ht="15.75" customHeight="1">
      <c r="A7" s="78" t="s">
        <v>29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s="8" customFormat="1" ht="15" customHeight="1" thickBot="1">
      <c r="A8" s="43" t="s">
        <v>31</v>
      </c>
      <c r="B8" s="14"/>
      <c r="C8" s="16"/>
      <c r="D8" s="16"/>
      <c r="E8" s="16"/>
      <c r="F8" s="16"/>
      <c r="G8" s="16"/>
      <c r="H8" s="1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" t="s">
        <v>54</v>
      </c>
    </row>
    <row r="9" spans="1:20" s="10" customFormat="1" ht="15" customHeight="1">
      <c r="A9" s="87" t="s">
        <v>9</v>
      </c>
      <c r="B9" s="99" t="s">
        <v>8</v>
      </c>
      <c r="C9" s="84" t="s">
        <v>25</v>
      </c>
      <c r="D9" s="90" t="s">
        <v>10</v>
      </c>
      <c r="E9" s="79" t="s">
        <v>11</v>
      </c>
      <c r="F9" s="84" t="s">
        <v>26</v>
      </c>
      <c r="G9" s="90" t="s">
        <v>10</v>
      </c>
      <c r="H9" s="90" t="s">
        <v>12</v>
      </c>
      <c r="I9" s="90" t="s">
        <v>13</v>
      </c>
      <c r="J9" s="79" t="s">
        <v>2</v>
      </c>
      <c r="K9" s="22" t="s">
        <v>23</v>
      </c>
      <c r="L9" s="23">
        <v>15</v>
      </c>
      <c r="M9" s="24" t="s">
        <v>5</v>
      </c>
      <c r="N9" s="98" t="s">
        <v>22</v>
      </c>
      <c r="O9" s="98"/>
      <c r="P9" s="24">
        <v>1</v>
      </c>
      <c r="Q9" s="25" t="s">
        <v>6</v>
      </c>
      <c r="R9" s="26">
        <v>0.020833333333333332</v>
      </c>
      <c r="S9" s="102" t="s">
        <v>27</v>
      </c>
      <c r="T9" s="95" t="s">
        <v>14</v>
      </c>
    </row>
    <row r="10" spans="1:20" s="10" customFormat="1" ht="15" customHeight="1">
      <c r="A10" s="88"/>
      <c r="B10" s="100"/>
      <c r="C10" s="85"/>
      <c r="D10" s="91"/>
      <c r="E10" s="80"/>
      <c r="F10" s="85"/>
      <c r="G10" s="91"/>
      <c r="H10" s="91"/>
      <c r="I10" s="91"/>
      <c r="J10" s="80"/>
      <c r="K10" s="17" t="s">
        <v>24</v>
      </c>
      <c r="L10" s="13">
        <v>15</v>
      </c>
      <c r="M10" s="18" t="s">
        <v>5</v>
      </c>
      <c r="N10" s="19"/>
      <c r="O10" s="19"/>
      <c r="P10" s="18"/>
      <c r="Q10" s="20"/>
      <c r="R10" s="21"/>
      <c r="S10" s="103"/>
      <c r="T10" s="96"/>
    </row>
    <row r="11" spans="1:20" s="10" customFormat="1" ht="39.75" customHeight="1" thickBot="1">
      <c r="A11" s="89"/>
      <c r="B11" s="101"/>
      <c r="C11" s="86"/>
      <c r="D11" s="92"/>
      <c r="E11" s="81"/>
      <c r="F11" s="86"/>
      <c r="G11" s="92"/>
      <c r="H11" s="92"/>
      <c r="I11" s="92"/>
      <c r="J11" s="94"/>
      <c r="K11" s="27" t="s">
        <v>17</v>
      </c>
      <c r="L11" s="28" t="s">
        <v>18</v>
      </c>
      <c r="M11" s="29" t="s">
        <v>19</v>
      </c>
      <c r="N11" s="29" t="s">
        <v>20</v>
      </c>
      <c r="O11" s="29" t="s">
        <v>7</v>
      </c>
      <c r="P11" s="30" t="s">
        <v>3</v>
      </c>
      <c r="Q11" s="30" t="s">
        <v>4</v>
      </c>
      <c r="R11" s="31" t="s">
        <v>21</v>
      </c>
      <c r="S11" s="104"/>
      <c r="T11" s="97"/>
    </row>
    <row r="12" spans="1:20" s="11" customFormat="1" ht="23.25" customHeight="1">
      <c r="A12" s="105">
        <v>1</v>
      </c>
      <c r="B12" s="107">
        <v>303</v>
      </c>
      <c r="C12" s="109" t="s">
        <v>90</v>
      </c>
      <c r="D12" s="111"/>
      <c r="E12" s="113"/>
      <c r="F12" s="115" t="s">
        <v>87</v>
      </c>
      <c r="G12" s="117" t="s">
        <v>76</v>
      </c>
      <c r="H12" s="119" t="s">
        <v>42</v>
      </c>
      <c r="I12" s="125" t="s">
        <v>28</v>
      </c>
      <c r="J12" s="32">
        <v>1</v>
      </c>
      <c r="K12" s="33">
        <v>0.4513888888888889</v>
      </c>
      <c r="L12" s="34">
        <v>0.5136805555555556</v>
      </c>
      <c r="M12" s="35">
        <v>0.5245601851851852</v>
      </c>
      <c r="N12" s="33">
        <f>M12-L12</f>
        <v>0.010879629629629628</v>
      </c>
      <c r="O12" s="35">
        <f>L12-K12</f>
        <v>0.06229166666666669</v>
      </c>
      <c r="P12" s="36">
        <f>$L$9/O12/24</f>
        <v>10.033444816053509</v>
      </c>
      <c r="Q12" s="131">
        <f>SUM($L$9:$L$10)/R12/24</f>
        <v>10.514018691588786</v>
      </c>
      <c r="R12" s="133">
        <f>SUM(O12:O13)</f>
        <v>0.11888888888888888</v>
      </c>
      <c r="S12" s="127">
        <f>SUM(N12:N13)+R12</f>
        <v>0.14172453703703697</v>
      </c>
      <c r="T12" s="121"/>
    </row>
    <row r="13" spans="1:20" s="11" customFormat="1" ht="23.25" customHeight="1" thickBot="1">
      <c r="A13" s="106"/>
      <c r="B13" s="108"/>
      <c r="C13" s="110"/>
      <c r="D13" s="112"/>
      <c r="E13" s="114"/>
      <c r="F13" s="116"/>
      <c r="G13" s="118"/>
      <c r="H13" s="120"/>
      <c r="I13" s="126"/>
      <c r="J13" s="37">
        <v>2</v>
      </c>
      <c r="K13" s="38">
        <f>M12+$R$9</f>
        <v>0.5453935185185186</v>
      </c>
      <c r="L13" s="39">
        <v>0.6019907407407408</v>
      </c>
      <c r="M13" s="46">
        <v>0.6139467592592592</v>
      </c>
      <c r="N13" s="45">
        <f>M13-L13</f>
        <v>0.011956018518518463</v>
      </c>
      <c r="O13" s="40">
        <f>L13-K13</f>
        <v>0.05659722222222219</v>
      </c>
      <c r="P13" s="41">
        <f>$L$10/O13/24</f>
        <v>11.04294478527608</v>
      </c>
      <c r="Q13" s="132"/>
      <c r="R13" s="134"/>
      <c r="S13" s="128"/>
      <c r="T13" s="122"/>
    </row>
    <row r="14" spans="1:20" s="11" customFormat="1" ht="23.25" customHeight="1">
      <c r="A14" s="105">
        <v>2</v>
      </c>
      <c r="B14" s="107">
        <v>302</v>
      </c>
      <c r="C14" s="109" t="s">
        <v>91</v>
      </c>
      <c r="D14" s="111"/>
      <c r="E14" s="113"/>
      <c r="F14" s="109" t="s">
        <v>88</v>
      </c>
      <c r="G14" s="123"/>
      <c r="H14" s="119" t="s">
        <v>81</v>
      </c>
      <c r="I14" s="129" t="s">
        <v>82</v>
      </c>
      <c r="J14" s="32">
        <v>1</v>
      </c>
      <c r="K14" s="33">
        <v>0.4513888888888889</v>
      </c>
      <c r="L14" s="34">
        <v>0.5136574074074074</v>
      </c>
      <c r="M14" s="35">
        <v>0.5274305555555555</v>
      </c>
      <c r="N14" s="33">
        <f>M14-L14</f>
        <v>0.013773148148148118</v>
      </c>
      <c r="O14" s="35">
        <f>L14-K14</f>
        <v>0.0622685185185185</v>
      </c>
      <c r="P14" s="36">
        <f>$L$9/O14/24</f>
        <v>10.037174721189594</v>
      </c>
      <c r="Q14" s="131">
        <f>SUM($L$9:$L$10)/R14/24</f>
        <v>10.043708732446765</v>
      </c>
      <c r="R14" s="133">
        <f>SUM(O14:O15)</f>
        <v>0.12445601851851845</v>
      </c>
      <c r="S14" s="127">
        <f>SUM(N14:N15)+R14</f>
        <v>0.1506944444444444</v>
      </c>
      <c r="T14" s="121"/>
    </row>
    <row r="15" spans="1:20" s="11" customFormat="1" ht="23.25" customHeight="1" thickBot="1">
      <c r="A15" s="106"/>
      <c r="B15" s="108"/>
      <c r="C15" s="110"/>
      <c r="D15" s="112"/>
      <c r="E15" s="114"/>
      <c r="F15" s="110"/>
      <c r="G15" s="124"/>
      <c r="H15" s="120"/>
      <c r="I15" s="130"/>
      <c r="J15" s="37">
        <v>2</v>
      </c>
      <c r="K15" s="38">
        <f>M14+$R$9</f>
        <v>0.5482638888888889</v>
      </c>
      <c r="L15" s="39">
        <v>0.6104513888888888</v>
      </c>
      <c r="M15" s="46">
        <v>0.6229166666666667</v>
      </c>
      <c r="N15" s="45">
        <f>M15-L15</f>
        <v>0.012465277777777839</v>
      </c>
      <c r="O15" s="40">
        <f>L15-K15</f>
        <v>0.06218749999999995</v>
      </c>
      <c r="P15" s="41">
        <f>$L$10/O15/24</f>
        <v>10.050251256281415</v>
      </c>
      <c r="Q15" s="132"/>
      <c r="R15" s="134"/>
      <c r="S15" s="128"/>
      <c r="T15" s="122"/>
    </row>
    <row r="16" spans="1:19" ht="30" customHeight="1">
      <c r="A16" s="12"/>
      <c r="B16" s="12"/>
      <c r="C16" s="12" t="s">
        <v>15</v>
      </c>
      <c r="D16" s="12"/>
      <c r="F16" s="11"/>
      <c r="G16" s="44" t="s">
        <v>32</v>
      </c>
      <c r="H16" s="4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30" customHeight="1">
      <c r="A17" s="12"/>
      <c r="B17" s="12"/>
      <c r="C17" s="12" t="s">
        <v>16</v>
      </c>
      <c r="D17" s="12"/>
      <c r="G17" s="44" t="s">
        <v>33</v>
      </c>
      <c r="H17" s="4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30" customHeight="1">
      <c r="A18" s="12"/>
      <c r="B18" s="12"/>
      <c r="C18" s="12"/>
      <c r="D18" s="12"/>
      <c r="F18" s="11"/>
      <c r="G18" s="44"/>
      <c r="H18" s="4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30" customHeight="1">
      <c r="A19" s="12"/>
      <c r="B19" s="12"/>
      <c r="C19" s="12"/>
      <c r="D19" s="12"/>
      <c r="G19" s="44"/>
      <c r="H19" s="42"/>
      <c r="K19" s="12"/>
      <c r="L19" s="12"/>
      <c r="M19" s="12"/>
      <c r="N19" s="12"/>
      <c r="O19" s="12"/>
      <c r="P19" s="12"/>
      <c r="Q19" s="12"/>
      <c r="R19" s="12"/>
      <c r="S19" s="12"/>
    </row>
    <row r="20" ht="12.75" customHeight="1">
      <c r="G20" s="42"/>
    </row>
  </sheetData>
  <sheetProtection formatCells="0" formatColumns="0" formatRows="0" insertColumns="0" insertRows="0" insertHyperlinks="0" deleteColumns="0" deleteRows="0" sort="0" autoFilter="0" pivotTables="0"/>
  <mergeCells count="45">
    <mergeCell ref="T14:T15"/>
    <mergeCell ref="S14:S15"/>
    <mergeCell ref="I14:I15"/>
    <mergeCell ref="Q14:Q15"/>
    <mergeCell ref="R14:R15"/>
    <mergeCell ref="Q12:Q13"/>
    <mergeCell ref="R12:R13"/>
    <mergeCell ref="S12:S13"/>
    <mergeCell ref="G14:G15"/>
    <mergeCell ref="H14:H15"/>
    <mergeCell ref="I12:I13"/>
    <mergeCell ref="A14:A15"/>
    <mergeCell ref="B14:B15"/>
    <mergeCell ref="C14:C15"/>
    <mergeCell ref="D14:D15"/>
    <mergeCell ref="E14:E15"/>
    <mergeCell ref="F14:F15"/>
    <mergeCell ref="A2:T2"/>
    <mergeCell ref="A12:A13"/>
    <mergeCell ref="B12:B13"/>
    <mergeCell ref="C12:C13"/>
    <mergeCell ref="D12:D13"/>
    <mergeCell ref="E12:E13"/>
    <mergeCell ref="F12:F13"/>
    <mergeCell ref="G12:G13"/>
    <mergeCell ref="H12:H13"/>
    <mergeCell ref="T12:T13"/>
    <mergeCell ref="A6:T6"/>
    <mergeCell ref="J9:J11"/>
    <mergeCell ref="T9:T11"/>
    <mergeCell ref="N9:O9"/>
    <mergeCell ref="B9:B11"/>
    <mergeCell ref="H9:H11"/>
    <mergeCell ref="S9:S11"/>
    <mergeCell ref="C9:C11"/>
    <mergeCell ref="A5:T5"/>
    <mergeCell ref="A7:T7"/>
    <mergeCell ref="E9:E11"/>
    <mergeCell ref="A3:T3"/>
    <mergeCell ref="F9:F11"/>
    <mergeCell ref="A9:A11"/>
    <mergeCell ref="D9:D11"/>
    <mergeCell ref="G9:G11"/>
    <mergeCell ref="A4:T4"/>
    <mergeCell ref="I9:I11"/>
  </mergeCells>
  <printOptions horizontalCentered="1"/>
  <pageMargins left="0" right="0" top="0" bottom="0" header="0" footer="0"/>
  <pageSetup fitToHeight="0" fitToWidth="1" horizontalDpi="600" verticalDpi="600" orientation="landscape" paperSize="9" scale="72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90" zoomScaleNormal="90" zoomScaleSheetLayoutView="70" zoomScalePageLayoutView="0" workbookViewId="0" topLeftCell="A1">
      <selection activeCell="F36" sqref="F36"/>
    </sheetView>
  </sheetViews>
  <sheetFormatPr defaultColWidth="9.140625" defaultRowHeight="15"/>
  <cols>
    <col min="1" max="1" width="4.140625" style="3" customWidth="1"/>
    <col min="2" max="2" width="4.7109375" style="3" customWidth="1"/>
    <col min="3" max="3" width="15.7109375" style="3" customWidth="1"/>
    <col min="4" max="4" width="7.7109375" style="3" customWidth="1"/>
    <col min="5" max="5" width="0.13671875" style="3" customWidth="1"/>
    <col min="6" max="6" width="27.28125" style="3" customWidth="1"/>
    <col min="7" max="7" width="7.7109375" style="3" customWidth="1"/>
    <col min="8" max="8" width="14.28125" style="42" customWidth="1"/>
    <col min="9" max="9" width="17.140625" style="3" customWidth="1"/>
    <col min="10" max="10" width="3.7109375" style="3" customWidth="1"/>
    <col min="11" max="11" width="9.7109375" style="3" customWidth="1"/>
    <col min="12" max="12" width="10.7109375" style="3" customWidth="1"/>
    <col min="13" max="17" width="9.7109375" style="3" customWidth="1"/>
    <col min="18" max="18" width="12.7109375" style="3" customWidth="1"/>
    <col min="19" max="19" width="9.7109375" style="3" customWidth="1"/>
    <col min="20" max="20" width="10.421875" style="3" customWidth="1"/>
    <col min="21" max="16384" width="9.140625" style="3" customWidth="1"/>
  </cols>
  <sheetData>
    <row r="1" spans="1:19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s="47" customFormat="1" ht="22.5" customHeight="1">
      <c r="A2" s="82" t="s">
        <v>56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s="47" customFormat="1" ht="16.5" customHeight="1">
      <c r="A3" s="82" t="s">
        <v>55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4" customFormat="1" ht="15.7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s="5" customFormat="1" ht="15.75" customHeight="1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s="6" customFormat="1" ht="15.75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8" customFormat="1" ht="15" customHeight="1" thickBot="1">
      <c r="A7" s="43" t="s">
        <v>31</v>
      </c>
      <c r="B7" s="14"/>
      <c r="C7" s="16"/>
      <c r="D7" s="16"/>
      <c r="E7" s="16"/>
      <c r="F7" s="16"/>
      <c r="G7" s="16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 t="s">
        <v>54</v>
      </c>
    </row>
    <row r="8" spans="1:20" s="10" customFormat="1" ht="15" customHeight="1">
      <c r="A8" s="87" t="s">
        <v>9</v>
      </c>
      <c r="B8" s="99" t="s">
        <v>8</v>
      </c>
      <c r="C8" s="84" t="s">
        <v>25</v>
      </c>
      <c r="D8" s="90" t="s">
        <v>10</v>
      </c>
      <c r="E8" s="151" t="s">
        <v>11</v>
      </c>
      <c r="F8" s="137" t="s">
        <v>26</v>
      </c>
      <c r="G8" s="90" t="s">
        <v>10</v>
      </c>
      <c r="H8" s="158" t="s">
        <v>12</v>
      </c>
      <c r="I8" s="90" t="s">
        <v>13</v>
      </c>
      <c r="J8" s="79" t="s">
        <v>2</v>
      </c>
      <c r="K8" s="22" t="s">
        <v>23</v>
      </c>
      <c r="L8" s="23">
        <v>21</v>
      </c>
      <c r="M8" s="24" t="s">
        <v>5</v>
      </c>
      <c r="N8" s="98" t="s">
        <v>22</v>
      </c>
      <c r="O8" s="98"/>
      <c r="P8" s="24">
        <v>1</v>
      </c>
      <c r="Q8" s="25" t="s">
        <v>6</v>
      </c>
      <c r="R8" s="26">
        <v>0.020833333333333332</v>
      </c>
      <c r="S8" s="102" t="s">
        <v>27</v>
      </c>
      <c r="T8" s="95" t="s">
        <v>14</v>
      </c>
    </row>
    <row r="9" spans="1:20" s="10" customFormat="1" ht="15" customHeight="1">
      <c r="A9" s="88"/>
      <c r="B9" s="100"/>
      <c r="C9" s="85"/>
      <c r="D9" s="91"/>
      <c r="E9" s="152"/>
      <c r="F9" s="138"/>
      <c r="G9" s="91"/>
      <c r="H9" s="159"/>
      <c r="I9" s="91"/>
      <c r="J9" s="80"/>
      <c r="K9" s="17" t="s">
        <v>24</v>
      </c>
      <c r="L9" s="13">
        <v>21</v>
      </c>
      <c r="M9" s="18" t="s">
        <v>5</v>
      </c>
      <c r="N9" s="19"/>
      <c r="O9" s="19"/>
      <c r="P9" s="18"/>
      <c r="Q9" s="20"/>
      <c r="R9" s="21"/>
      <c r="S9" s="103"/>
      <c r="T9" s="96"/>
    </row>
    <row r="10" spans="1:20" s="10" customFormat="1" ht="39.75" customHeight="1" thickBot="1">
      <c r="A10" s="147"/>
      <c r="B10" s="148"/>
      <c r="C10" s="86"/>
      <c r="D10" s="92"/>
      <c r="E10" s="153"/>
      <c r="F10" s="139"/>
      <c r="G10" s="92"/>
      <c r="H10" s="159"/>
      <c r="I10" s="92"/>
      <c r="J10" s="94"/>
      <c r="K10" s="27" t="s">
        <v>17</v>
      </c>
      <c r="L10" s="28" t="s">
        <v>18</v>
      </c>
      <c r="M10" s="29" t="s">
        <v>19</v>
      </c>
      <c r="N10" s="29" t="s">
        <v>20</v>
      </c>
      <c r="O10" s="29" t="s">
        <v>7</v>
      </c>
      <c r="P10" s="30" t="s">
        <v>3</v>
      </c>
      <c r="Q10" s="30" t="s">
        <v>4</v>
      </c>
      <c r="R10" s="31" t="s">
        <v>21</v>
      </c>
      <c r="S10" s="104"/>
      <c r="T10" s="97"/>
    </row>
    <row r="11" spans="1:20" s="11" customFormat="1" ht="23.25" customHeight="1">
      <c r="A11" s="142">
        <v>1</v>
      </c>
      <c r="B11" s="107">
        <v>6</v>
      </c>
      <c r="C11" s="115" t="s">
        <v>70</v>
      </c>
      <c r="D11" s="154"/>
      <c r="E11" s="145"/>
      <c r="F11" s="109" t="s">
        <v>67</v>
      </c>
      <c r="G11" s="162" t="s">
        <v>68</v>
      </c>
      <c r="H11" s="149" t="s">
        <v>62</v>
      </c>
      <c r="I11" s="129" t="s">
        <v>69</v>
      </c>
      <c r="J11" s="32">
        <v>1</v>
      </c>
      <c r="K11" s="33">
        <v>0.4513888888888889</v>
      </c>
      <c r="L11" s="34">
        <v>0.519363425925926</v>
      </c>
      <c r="M11" s="33">
        <v>0.5267708333333333</v>
      </c>
      <c r="N11" s="33">
        <f aca="true" t="shared" si="0" ref="N11:N16">M11-L11</f>
        <v>0.007407407407407307</v>
      </c>
      <c r="O11" s="35">
        <f aca="true" t="shared" si="1" ref="O11:O16">L11-K11</f>
        <v>0.0679745370370371</v>
      </c>
      <c r="P11" s="36">
        <f>$L$8/O11/24</f>
        <v>12.872467222884374</v>
      </c>
      <c r="Q11" s="131">
        <f>SUM($L$8:$L$9)/R11/24</f>
        <v>14.276272306675468</v>
      </c>
      <c r="R11" s="133">
        <f>SUM(O11:O12)</f>
        <v>0.1225810185185186</v>
      </c>
      <c r="S11" s="127">
        <f>SUM(N11:N12)+R11</f>
        <v>0.1415162037037036</v>
      </c>
      <c r="T11" s="135" t="s">
        <v>86</v>
      </c>
    </row>
    <row r="12" spans="1:20" s="11" customFormat="1" ht="23.25" customHeight="1" thickBot="1">
      <c r="A12" s="143"/>
      <c r="B12" s="108"/>
      <c r="C12" s="116"/>
      <c r="D12" s="155"/>
      <c r="E12" s="146"/>
      <c r="F12" s="110"/>
      <c r="G12" s="163"/>
      <c r="H12" s="150"/>
      <c r="I12" s="130"/>
      <c r="J12" s="37">
        <v>2</v>
      </c>
      <c r="K12" s="38">
        <f>M11+$R$8</f>
        <v>0.5476041666666667</v>
      </c>
      <c r="L12" s="39">
        <v>0.6022106481481482</v>
      </c>
      <c r="M12" s="38">
        <v>0.6137384259259259</v>
      </c>
      <c r="N12" s="38">
        <f t="shared" si="0"/>
        <v>0.011527777777777692</v>
      </c>
      <c r="O12" s="40">
        <f t="shared" si="1"/>
        <v>0.054606481481481506</v>
      </c>
      <c r="P12" s="41">
        <f>$L$9/O12/24</f>
        <v>16.023738872403552</v>
      </c>
      <c r="Q12" s="132"/>
      <c r="R12" s="134"/>
      <c r="S12" s="128"/>
      <c r="T12" s="136"/>
    </row>
    <row r="13" spans="1:20" s="11" customFormat="1" ht="23.25" customHeight="1">
      <c r="A13" s="142">
        <v>2</v>
      </c>
      <c r="B13" s="107">
        <v>5</v>
      </c>
      <c r="C13" s="115" t="s">
        <v>71</v>
      </c>
      <c r="D13" s="160" t="s">
        <v>72</v>
      </c>
      <c r="E13" s="113"/>
      <c r="F13" s="115" t="s">
        <v>60</v>
      </c>
      <c r="G13" s="117" t="s">
        <v>61</v>
      </c>
      <c r="H13" s="156" t="s">
        <v>62</v>
      </c>
      <c r="I13" s="125" t="s">
        <v>73</v>
      </c>
      <c r="J13" s="32">
        <v>1</v>
      </c>
      <c r="K13" s="33">
        <v>0.4513888888888889</v>
      </c>
      <c r="L13" s="34">
        <v>0.5194212962962963</v>
      </c>
      <c r="M13" s="33">
        <v>0.5270023148148147</v>
      </c>
      <c r="N13" s="33">
        <f t="shared" si="0"/>
        <v>0.007581018518518445</v>
      </c>
      <c r="O13" s="35">
        <f t="shared" si="1"/>
        <v>0.0680324074074074</v>
      </c>
      <c r="P13" s="36">
        <f>$L$8/O13/24</f>
        <v>12.861517522966997</v>
      </c>
      <c r="Q13" s="131">
        <f>SUM($L$8:$L$9)/R13/24</f>
        <v>14.2722295639041</v>
      </c>
      <c r="R13" s="133">
        <f>SUM(O13:O14)</f>
        <v>0.12261574074074072</v>
      </c>
      <c r="S13" s="127">
        <f>SUM(N13:N14)+R13</f>
        <v>0.14207175925925924</v>
      </c>
      <c r="T13" s="135" t="s">
        <v>86</v>
      </c>
    </row>
    <row r="14" spans="1:20" s="11" customFormat="1" ht="23.25" customHeight="1" thickBot="1">
      <c r="A14" s="143"/>
      <c r="B14" s="108"/>
      <c r="C14" s="116"/>
      <c r="D14" s="161"/>
      <c r="E14" s="114"/>
      <c r="F14" s="116"/>
      <c r="G14" s="118"/>
      <c r="H14" s="157"/>
      <c r="I14" s="126"/>
      <c r="J14" s="37">
        <v>2</v>
      </c>
      <c r="K14" s="38">
        <f>M13+$R$8</f>
        <v>0.5478356481481481</v>
      </c>
      <c r="L14" s="39">
        <v>0.6024189814814814</v>
      </c>
      <c r="M14" s="38">
        <v>0.6142939814814815</v>
      </c>
      <c r="N14" s="38">
        <f t="shared" si="0"/>
        <v>0.01187500000000008</v>
      </c>
      <c r="O14" s="40">
        <f t="shared" si="1"/>
        <v>0.05458333333333332</v>
      </c>
      <c r="P14" s="41">
        <f>$L$9/O14/24</f>
        <v>16.030534351145043</v>
      </c>
      <c r="Q14" s="132"/>
      <c r="R14" s="134"/>
      <c r="S14" s="128"/>
      <c r="T14" s="136"/>
    </row>
    <row r="15" spans="1:20" s="11" customFormat="1" ht="23.25" customHeight="1">
      <c r="A15" s="142">
        <v>3</v>
      </c>
      <c r="B15" s="107">
        <v>7</v>
      </c>
      <c r="C15" s="115" t="s">
        <v>47</v>
      </c>
      <c r="D15" s="140"/>
      <c r="E15" s="145"/>
      <c r="F15" s="115" t="s">
        <v>83</v>
      </c>
      <c r="G15" s="140"/>
      <c r="H15" s="119" t="s">
        <v>42</v>
      </c>
      <c r="I15" s="125" t="s">
        <v>28</v>
      </c>
      <c r="J15" s="32">
        <v>1</v>
      </c>
      <c r="K15" s="33">
        <v>0.4513888888888889</v>
      </c>
      <c r="L15" s="34">
        <v>0.5258912037037037</v>
      </c>
      <c r="M15" s="33">
        <v>0.5296875</v>
      </c>
      <c r="N15" s="33">
        <f t="shared" si="0"/>
        <v>0.0037962962962962976</v>
      </c>
      <c r="O15" s="35">
        <f t="shared" si="1"/>
        <v>0.07450231481481479</v>
      </c>
      <c r="P15" s="36">
        <f>$L$8/O15/24</f>
        <v>11.74460152244835</v>
      </c>
      <c r="Q15" s="131">
        <f>SUM($L$8:$L$9)/R15/24</f>
        <v>11.744601522448347</v>
      </c>
      <c r="R15" s="133">
        <f>SUM(O15:O16)</f>
        <v>0.14900462962962963</v>
      </c>
      <c r="S15" s="127">
        <f>SUM(N15:N16)+R15</f>
        <v>0.15717592592592594</v>
      </c>
      <c r="T15" s="135" t="s">
        <v>51</v>
      </c>
    </row>
    <row r="16" spans="1:20" s="11" customFormat="1" ht="22.5" customHeight="1" thickBot="1">
      <c r="A16" s="143"/>
      <c r="B16" s="108"/>
      <c r="C16" s="144"/>
      <c r="D16" s="141"/>
      <c r="E16" s="146"/>
      <c r="F16" s="116"/>
      <c r="G16" s="141"/>
      <c r="H16" s="120"/>
      <c r="I16" s="126"/>
      <c r="J16" s="37">
        <v>2</v>
      </c>
      <c r="K16" s="38">
        <f>M15+$R$8</f>
        <v>0.5505208333333333</v>
      </c>
      <c r="L16" s="39">
        <v>0.6250231481481482</v>
      </c>
      <c r="M16" s="38">
        <v>0.6293981481481482</v>
      </c>
      <c r="N16" s="38">
        <f t="shared" si="0"/>
        <v>0.004375000000000018</v>
      </c>
      <c r="O16" s="40">
        <f t="shared" si="1"/>
        <v>0.07450231481481484</v>
      </c>
      <c r="P16" s="41">
        <f>$L$9/O16/24</f>
        <v>11.744601522448342</v>
      </c>
      <c r="Q16" s="132"/>
      <c r="R16" s="134"/>
      <c r="S16" s="128"/>
      <c r="T16" s="136"/>
    </row>
    <row r="17" spans="1:20" s="11" customFormat="1" ht="23.25" customHeight="1" hidden="1">
      <c r="A17" s="142"/>
      <c r="B17" s="107">
        <v>9</v>
      </c>
      <c r="C17" s="109" t="s">
        <v>46</v>
      </c>
      <c r="D17" s="111" t="s">
        <v>52</v>
      </c>
      <c r="E17" s="113"/>
      <c r="F17" s="164" t="s">
        <v>48</v>
      </c>
      <c r="G17" s="166" t="s">
        <v>53</v>
      </c>
      <c r="H17" s="119" t="s">
        <v>42</v>
      </c>
      <c r="I17" s="129" t="s">
        <v>28</v>
      </c>
      <c r="J17" s="32">
        <v>1</v>
      </c>
      <c r="K17" s="33">
        <v>0.4513888888888889</v>
      </c>
      <c r="L17" s="34"/>
      <c r="M17" s="33"/>
      <c r="N17" s="33">
        <f aca="true" t="shared" si="2" ref="N17:N26">M17-L17</f>
        <v>0</v>
      </c>
      <c r="O17" s="35">
        <f aca="true" t="shared" si="3" ref="O17:O26">L17-K17</f>
        <v>-0.4513888888888889</v>
      </c>
      <c r="P17" s="36">
        <f>$L$8/O17/24</f>
        <v>-1.9384615384615385</v>
      </c>
      <c r="Q17" s="131">
        <f>SUM($L$8:$L$9)/R17/24</f>
        <v>-3.705882352941176</v>
      </c>
      <c r="R17" s="133">
        <f>SUM(O17:O18)</f>
        <v>-0.4722222222222222</v>
      </c>
      <c r="S17" s="127">
        <f>SUM(N17:N18)+R17</f>
        <v>-0.4722222222222222</v>
      </c>
      <c r="T17" s="135"/>
    </row>
    <row r="18" spans="1:20" s="11" customFormat="1" ht="23.25" customHeight="1" hidden="1" thickBot="1">
      <c r="A18" s="143"/>
      <c r="B18" s="108"/>
      <c r="C18" s="110"/>
      <c r="D18" s="112"/>
      <c r="E18" s="114"/>
      <c r="F18" s="165"/>
      <c r="G18" s="167"/>
      <c r="H18" s="120"/>
      <c r="I18" s="130"/>
      <c r="J18" s="37">
        <v>2</v>
      </c>
      <c r="K18" s="38">
        <f>M17+$R$8</f>
        <v>0.020833333333333332</v>
      </c>
      <c r="L18" s="39"/>
      <c r="M18" s="38"/>
      <c r="N18" s="38">
        <f t="shared" si="2"/>
        <v>0</v>
      </c>
      <c r="O18" s="40">
        <f t="shared" si="3"/>
        <v>-0.020833333333333332</v>
      </c>
      <c r="P18" s="41">
        <f>$L$9/O18/24</f>
        <v>-42</v>
      </c>
      <c r="Q18" s="132"/>
      <c r="R18" s="134"/>
      <c r="S18" s="128"/>
      <c r="T18" s="136"/>
    </row>
    <row r="19" spans="1:20" s="11" customFormat="1" ht="23.25" customHeight="1">
      <c r="A19" s="142">
        <v>4</v>
      </c>
      <c r="B19" s="107">
        <v>8</v>
      </c>
      <c r="C19" s="175" t="s">
        <v>63</v>
      </c>
      <c r="D19" s="176"/>
      <c r="E19" s="177"/>
      <c r="F19" s="175" t="s">
        <v>64</v>
      </c>
      <c r="G19" s="178" t="s">
        <v>65</v>
      </c>
      <c r="H19" s="119" t="s">
        <v>42</v>
      </c>
      <c r="I19" s="125" t="s">
        <v>28</v>
      </c>
      <c r="J19" s="32">
        <v>1</v>
      </c>
      <c r="K19" s="33">
        <v>0.4513888888888889</v>
      </c>
      <c r="L19" s="34">
        <v>0.5259143518518519</v>
      </c>
      <c r="M19" s="33">
        <v>0.5298958333333333</v>
      </c>
      <c r="N19" s="33">
        <f>M19-L19</f>
        <v>0.003981481481481475</v>
      </c>
      <c r="O19" s="35">
        <f>L19-K19</f>
        <v>0.07452546296296297</v>
      </c>
      <c r="P19" s="36">
        <f>$L$8/O19/24</f>
        <v>11.740953564218044</v>
      </c>
      <c r="Q19" s="131">
        <f>SUM($L$8:$L$9)/R19/24</f>
        <v>11.730933354022808</v>
      </c>
      <c r="R19" s="133">
        <f>SUM(O19:O20)</f>
        <v>0.14917824074074076</v>
      </c>
      <c r="S19" s="127">
        <f>SUM(N19:N20)+R19</f>
        <v>0.15737268518518516</v>
      </c>
      <c r="T19" s="135" t="s">
        <v>51</v>
      </c>
    </row>
    <row r="20" spans="1:20" s="11" customFormat="1" ht="23.25" customHeight="1" thickBot="1">
      <c r="A20" s="143"/>
      <c r="B20" s="108"/>
      <c r="C20" s="175"/>
      <c r="D20" s="176"/>
      <c r="E20" s="177"/>
      <c r="F20" s="175"/>
      <c r="G20" s="178"/>
      <c r="H20" s="120"/>
      <c r="I20" s="126"/>
      <c r="J20" s="37">
        <v>2</v>
      </c>
      <c r="K20" s="38">
        <f>M19+$R$8</f>
        <v>0.5507291666666667</v>
      </c>
      <c r="L20" s="39">
        <v>0.6253819444444445</v>
      </c>
      <c r="M20" s="38">
        <v>0.6295949074074074</v>
      </c>
      <c r="N20" s="38">
        <f>M20-L20</f>
        <v>0.004212962962962918</v>
      </c>
      <c r="O20" s="40">
        <f>L20-K20</f>
        <v>0.07465277777777779</v>
      </c>
      <c r="P20" s="41">
        <f>$L$9/O20/24</f>
        <v>11.720930232558137</v>
      </c>
      <c r="Q20" s="132"/>
      <c r="R20" s="134"/>
      <c r="S20" s="128"/>
      <c r="T20" s="136"/>
    </row>
    <row r="21" spans="1:20" s="11" customFormat="1" ht="23.25" customHeight="1">
      <c r="A21" s="142">
        <v>5</v>
      </c>
      <c r="B21" s="107">
        <v>1</v>
      </c>
      <c r="C21" s="109" t="s">
        <v>57</v>
      </c>
      <c r="D21" s="111" t="s">
        <v>58</v>
      </c>
      <c r="E21" s="113"/>
      <c r="F21" s="164" t="s">
        <v>37</v>
      </c>
      <c r="G21" s="166" t="s">
        <v>35</v>
      </c>
      <c r="H21" s="149" t="s">
        <v>36</v>
      </c>
      <c r="I21" s="169" t="s">
        <v>59</v>
      </c>
      <c r="J21" s="32">
        <v>1</v>
      </c>
      <c r="K21" s="33">
        <v>0.4513888888888889</v>
      </c>
      <c r="L21" s="34">
        <v>0.5270023148148147</v>
      </c>
      <c r="M21" s="33">
        <v>0.5331481481481481</v>
      </c>
      <c r="N21" s="33">
        <f>M21-L21</f>
        <v>0.006145833333333406</v>
      </c>
      <c r="O21" s="35">
        <f>L21-K21</f>
        <v>0.07561342592592585</v>
      </c>
      <c r="P21" s="36">
        <f>$L$8/O21/24</f>
        <v>11.572018980560244</v>
      </c>
      <c r="Q21" s="131">
        <f>SUM($L$8:$L$9)/R21/24</f>
        <v>10.898868305341317</v>
      </c>
      <c r="R21" s="133">
        <f>SUM(O21:O22)</f>
        <v>0.16056712962962955</v>
      </c>
      <c r="S21" s="127">
        <f>SUM(N21:N22)+R21</f>
        <v>0.17837962962962955</v>
      </c>
      <c r="T21" s="135" t="s">
        <v>51</v>
      </c>
    </row>
    <row r="22" spans="1:20" s="11" customFormat="1" ht="22.5" customHeight="1" thickBot="1">
      <c r="A22" s="143"/>
      <c r="B22" s="108"/>
      <c r="C22" s="168"/>
      <c r="D22" s="112"/>
      <c r="E22" s="114"/>
      <c r="F22" s="165"/>
      <c r="G22" s="167"/>
      <c r="H22" s="150"/>
      <c r="I22" s="170"/>
      <c r="J22" s="37">
        <v>2</v>
      </c>
      <c r="K22" s="38">
        <f>M21+$R$8</f>
        <v>0.5539814814814815</v>
      </c>
      <c r="L22" s="39">
        <v>0.6389351851851852</v>
      </c>
      <c r="M22" s="38">
        <v>0.6506018518518518</v>
      </c>
      <c r="N22" s="38">
        <f>M22-L22</f>
        <v>0.011666666666666603</v>
      </c>
      <c r="O22" s="40">
        <f>L22-K22</f>
        <v>0.0849537037037037</v>
      </c>
      <c r="P22" s="41">
        <f>$L$9/O22/24</f>
        <v>10.299727520435967</v>
      </c>
      <c r="Q22" s="132"/>
      <c r="R22" s="134"/>
      <c r="S22" s="128"/>
      <c r="T22" s="136"/>
    </row>
    <row r="23" spans="1:20" s="11" customFormat="1" ht="23.25" customHeight="1">
      <c r="A23" s="142">
        <v>6</v>
      </c>
      <c r="B23" s="107">
        <v>2</v>
      </c>
      <c r="C23" s="115" t="s">
        <v>50</v>
      </c>
      <c r="D23" s="140" t="s">
        <v>41</v>
      </c>
      <c r="E23" s="145"/>
      <c r="F23" s="115" t="s">
        <v>44</v>
      </c>
      <c r="G23" s="140" t="s">
        <v>41</v>
      </c>
      <c r="H23" s="156" t="s">
        <v>45</v>
      </c>
      <c r="I23" s="125" t="s">
        <v>34</v>
      </c>
      <c r="J23" s="32">
        <v>1</v>
      </c>
      <c r="K23" s="33">
        <v>0.4513888888888889</v>
      </c>
      <c r="L23" s="34">
        <v>0.5265277777777778</v>
      </c>
      <c r="M23" s="33">
        <v>0.5374189814814815</v>
      </c>
      <c r="N23" s="33">
        <f t="shared" si="2"/>
        <v>0.010891203703703667</v>
      </c>
      <c r="O23" s="35">
        <f t="shared" si="3"/>
        <v>0.07513888888888892</v>
      </c>
      <c r="P23" s="36">
        <f>$L$8/O23/24</f>
        <v>11.645101663585947</v>
      </c>
      <c r="Q23" s="131">
        <f>SUM($L$8:$L$9)/R23/24</f>
        <v>10.85271317829457</v>
      </c>
      <c r="R23" s="133">
        <f>SUM(O23:O24)</f>
        <v>0.16125000000000006</v>
      </c>
      <c r="S23" s="127">
        <f>SUM(N23:N24)+R23</f>
        <v>0.18173611111111104</v>
      </c>
      <c r="T23" s="135" t="s">
        <v>51</v>
      </c>
    </row>
    <row r="24" spans="1:20" s="11" customFormat="1" ht="23.25" customHeight="1" thickBot="1">
      <c r="A24" s="143"/>
      <c r="B24" s="108"/>
      <c r="C24" s="144"/>
      <c r="D24" s="141"/>
      <c r="E24" s="146"/>
      <c r="F24" s="116"/>
      <c r="G24" s="141"/>
      <c r="H24" s="157"/>
      <c r="I24" s="126"/>
      <c r="J24" s="37">
        <v>2</v>
      </c>
      <c r="K24" s="38">
        <f>M23+$R$8</f>
        <v>0.5582523148148149</v>
      </c>
      <c r="L24" s="39">
        <v>0.644363425925926</v>
      </c>
      <c r="M24" s="38">
        <v>0.6539583333333333</v>
      </c>
      <c r="N24" s="38">
        <f t="shared" si="2"/>
        <v>0.009594907407407316</v>
      </c>
      <c r="O24" s="40">
        <f t="shared" si="3"/>
        <v>0.08611111111111114</v>
      </c>
      <c r="P24" s="41">
        <f>$L$9/O24/24</f>
        <v>10.161290322580642</v>
      </c>
      <c r="Q24" s="132"/>
      <c r="R24" s="134"/>
      <c r="S24" s="128"/>
      <c r="T24" s="136"/>
    </row>
    <row r="25" spans="1:20" s="11" customFormat="1" ht="23.25" customHeight="1">
      <c r="A25" s="142"/>
      <c r="B25" s="107">
        <v>4</v>
      </c>
      <c r="C25" s="115" t="s">
        <v>43</v>
      </c>
      <c r="D25" s="162" t="s">
        <v>49</v>
      </c>
      <c r="E25" s="172"/>
      <c r="F25" s="164" t="s">
        <v>84</v>
      </c>
      <c r="G25" s="166" t="s">
        <v>85</v>
      </c>
      <c r="H25" s="149" t="s">
        <v>36</v>
      </c>
      <c r="I25" s="125" t="s">
        <v>34</v>
      </c>
      <c r="J25" s="32">
        <v>1</v>
      </c>
      <c r="K25" s="33">
        <v>0.4513888888888889</v>
      </c>
      <c r="L25" s="34">
        <v>0.5257291666666667</v>
      </c>
      <c r="M25" s="33">
        <v>0.5320949074074074</v>
      </c>
      <c r="N25" s="33">
        <f t="shared" si="2"/>
        <v>0.0063657407407407</v>
      </c>
      <c r="O25" s="35">
        <f t="shared" si="3"/>
        <v>0.0743402777777778</v>
      </c>
      <c r="P25" s="36">
        <f>$L$8/O25/24</f>
        <v>11.770200840728629</v>
      </c>
      <c r="Q25" s="131">
        <f>SUM($L$8:$L$9)/R25/24</f>
        <v>11.91959006700828</v>
      </c>
      <c r="R25" s="133">
        <f>SUM(O25:O26)</f>
        <v>0.14681712962962962</v>
      </c>
      <c r="S25" s="127">
        <f>SUM(N25:N26)+R25</f>
        <v>0.166261574074074</v>
      </c>
      <c r="T25" s="135" t="s">
        <v>79</v>
      </c>
    </row>
    <row r="26" spans="1:20" s="11" customFormat="1" ht="23.25" customHeight="1" thickBot="1">
      <c r="A26" s="143"/>
      <c r="B26" s="108"/>
      <c r="C26" s="171"/>
      <c r="D26" s="163"/>
      <c r="E26" s="173"/>
      <c r="F26" s="165"/>
      <c r="G26" s="167"/>
      <c r="H26" s="150"/>
      <c r="I26" s="174"/>
      <c r="J26" s="37">
        <v>2</v>
      </c>
      <c r="K26" s="38">
        <f>M25+$R$8</f>
        <v>0.5529282407407408</v>
      </c>
      <c r="L26" s="39">
        <v>0.6254050925925926</v>
      </c>
      <c r="M26" s="38">
        <v>0.6384837962962963</v>
      </c>
      <c r="N26" s="38">
        <f t="shared" si="2"/>
        <v>0.013078703703703676</v>
      </c>
      <c r="O26" s="40">
        <f t="shared" si="3"/>
        <v>0.07247685185185182</v>
      </c>
      <c r="P26" s="41">
        <f>$L$9/O26/24</f>
        <v>12.072820185244337</v>
      </c>
      <c r="Q26" s="132"/>
      <c r="R26" s="134"/>
      <c r="S26" s="128"/>
      <c r="T26" s="136"/>
    </row>
    <row r="27" spans="1:20" s="11" customFormat="1" ht="23.25" customHeight="1">
      <c r="A27" s="142"/>
      <c r="B27" s="107">
        <v>3</v>
      </c>
      <c r="C27" s="115" t="s">
        <v>77</v>
      </c>
      <c r="D27" s="154" t="s">
        <v>40</v>
      </c>
      <c r="E27" s="145"/>
      <c r="F27" s="115" t="s">
        <v>89</v>
      </c>
      <c r="G27" s="117" t="s">
        <v>38</v>
      </c>
      <c r="H27" s="119" t="s">
        <v>39</v>
      </c>
      <c r="I27" s="125" t="s">
        <v>34</v>
      </c>
      <c r="J27" s="32">
        <v>1</v>
      </c>
      <c r="K27" s="33">
        <v>0.4513888888888889</v>
      </c>
      <c r="L27" s="34">
        <v>0.5192592592592592</v>
      </c>
      <c r="M27" s="33">
        <v>0.5272685185185185</v>
      </c>
      <c r="N27" s="33">
        <f>M27-L27</f>
        <v>0.008009259259259327</v>
      </c>
      <c r="O27" s="35">
        <f>L27-K27</f>
        <v>0.0678703703703703</v>
      </c>
      <c r="P27" s="36">
        <f>$L$8/O27/24</f>
        <v>12.892223738062768</v>
      </c>
      <c r="Q27" s="131">
        <f>SUM($L$8:$L$9)/R27/24</f>
        <v>13.416149068323</v>
      </c>
      <c r="R27" s="133">
        <f>SUM(O27:O28)</f>
        <v>0.13043981481481465</v>
      </c>
      <c r="S27" s="127">
        <f>SUM(N27:N28)+R27</f>
        <v>0.15060185185185188</v>
      </c>
      <c r="T27" s="135" t="s">
        <v>80</v>
      </c>
    </row>
    <row r="28" spans="1:20" s="11" customFormat="1" ht="22.5" customHeight="1" thickBot="1">
      <c r="A28" s="143"/>
      <c r="B28" s="108"/>
      <c r="C28" s="116"/>
      <c r="D28" s="155"/>
      <c r="E28" s="146"/>
      <c r="F28" s="116"/>
      <c r="G28" s="118"/>
      <c r="H28" s="120"/>
      <c r="I28" s="126"/>
      <c r="J28" s="37">
        <v>2</v>
      </c>
      <c r="K28" s="38">
        <f>M27+$R$8</f>
        <v>0.5481018518518519</v>
      </c>
      <c r="L28" s="39">
        <v>0.6106712962962962</v>
      </c>
      <c r="M28" s="38">
        <v>0.6228240740740741</v>
      </c>
      <c r="N28" s="38">
        <f>M28-L28</f>
        <v>0.012152777777777901</v>
      </c>
      <c r="O28" s="40">
        <f>L28-K28</f>
        <v>0.06256944444444434</v>
      </c>
      <c r="P28" s="41">
        <f>$L$9/O28/24</f>
        <v>13.984461709212008</v>
      </c>
      <c r="Q28" s="132"/>
      <c r="R28" s="134"/>
      <c r="S28" s="128"/>
      <c r="T28" s="136"/>
    </row>
    <row r="29" spans="1:19" ht="30" customHeight="1">
      <c r="A29" s="12"/>
      <c r="B29" s="12"/>
      <c r="C29" s="12" t="s">
        <v>15</v>
      </c>
      <c r="D29" s="12"/>
      <c r="F29" s="11"/>
      <c r="G29" s="44" t="s">
        <v>32</v>
      </c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30" customHeight="1">
      <c r="A30" s="12"/>
      <c r="B30" s="12"/>
      <c r="C30" s="12" t="s">
        <v>16</v>
      </c>
      <c r="D30" s="12"/>
      <c r="G30" s="44" t="s">
        <v>33</v>
      </c>
      <c r="K30" s="12"/>
      <c r="L30" s="12"/>
      <c r="M30" s="12"/>
      <c r="N30" s="12"/>
      <c r="O30" s="12"/>
      <c r="P30" s="12"/>
      <c r="Q30" s="12"/>
      <c r="R30" s="12"/>
      <c r="S30" s="12"/>
    </row>
  </sheetData>
  <sheetProtection formatCells="0" formatColumns="0" formatRows="0" insertColumns="0" insertRows="0" insertHyperlinks="0" deleteColumns="0" deleteRows="0" sort="0" autoFilter="0" pivotTables="0"/>
  <mergeCells count="135">
    <mergeCell ref="A2:T2"/>
    <mergeCell ref="A3:T3"/>
    <mergeCell ref="A4:T4"/>
    <mergeCell ref="A5:T5"/>
    <mergeCell ref="A6:T6"/>
    <mergeCell ref="G19:G20"/>
    <mergeCell ref="H19:H20"/>
    <mergeCell ref="I19:I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Q27:Q28"/>
    <mergeCell ref="R27:R28"/>
    <mergeCell ref="S27:S28"/>
    <mergeCell ref="T27:T28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G25:G26"/>
    <mergeCell ref="H25:H26"/>
    <mergeCell ref="I25:I26"/>
    <mergeCell ref="S23:S24"/>
    <mergeCell ref="Q25:Q26"/>
    <mergeCell ref="R25:R26"/>
    <mergeCell ref="S25:S26"/>
    <mergeCell ref="A25:A26"/>
    <mergeCell ref="B25:B26"/>
    <mergeCell ref="C25:C26"/>
    <mergeCell ref="D25:D26"/>
    <mergeCell ref="E25:E26"/>
    <mergeCell ref="F25:F26"/>
    <mergeCell ref="F23:F24"/>
    <mergeCell ref="G23:G24"/>
    <mergeCell ref="H23:H24"/>
    <mergeCell ref="I23:I24"/>
    <mergeCell ref="Q23:Q24"/>
    <mergeCell ref="R23:R24"/>
    <mergeCell ref="H21:H22"/>
    <mergeCell ref="I21:I22"/>
    <mergeCell ref="Q21:Q22"/>
    <mergeCell ref="R21:R22"/>
    <mergeCell ref="S21:S22"/>
    <mergeCell ref="A23:A24"/>
    <mergeCell ref="B23:B24"/>
    <mergeCell ref="C23:C24"/>
    <mergeCell ref="D23:D24"/>
    <mergeCell ref="E23:E24"/>
    <mergeCell ref="Q17:Q18"/>
    <mergeCell ref="R17:R18"/>
    <mergeCell ref="S17:S18"/>
    <mergeCell ref="A21:A22"/>
    <mergeCell ref="B21:B22"/>
    <mergeCell ref="C21:C22"/>
    <mergeCell ref="D21:D22"/>
    <mergeCell ref="E21:E22"/>
    <mergeCell ref="F21:F22"/>
    <mergeCell ref="G21:G22"/>
    <mergeCell ref="T11:T12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C13:C14"/>
    <mergeCell ref="D13:D14"/>
    <mergeCell ref="E13:E14"/>
    <mergeCell ref="G11:G12"/>
    <mergeCell ref="C11:C12"/>
    <mergeCell ref="R13:R14"/>
    <mergeCell ref="R11:R12"/>
    <mergeCell ref="I11:I12"/>
    <mergeCell ref="G13:G14"/>
    <mergeCell ref="E8:E10"/>
    <mergeCell ref="D11:D12"/>
    <mergeCell ref="H13:H14"/>
    <mergeCell ref="I13:I14"/>
    <mergeCell ref="H8:H10"/>
    <mergeCell ref="F13:F14"/>
    <mergeCell ref="A11:A12"/>
    <mergeCell ref="B11:B12"/>
    <mergeCell ref="Q11:Q12"/>
    <mergeCell ref="I8:I10"/>
    <mergeCell ref="J8:J10"/>
    <mergeCell ref="N8:O8"/>
    <mergeCell ref="E11:E12"/>
    <mergeCell ref="F11:F12"/>
    <mergeCell ref="H11:H12"/>
    <mergeCell ref="D8:D10"/>
    <mergeCell ref="A15:A16"/>
    <mergeCell ref="B15:B16"/>
    <mergeCell ref="C15:C16"/>
    <mergeCell ref="D15:D16"/>
    <mergeCell ref="E15:E16"/>
    <mergeCell ref="C8:C10"/>
    <mergeCell ref="A8:A10"/>
    <mergeCell ref="B8:B10"/>
    <mergeCell ref="A13:A14"/>
    <mergeCell ref="B13:B14"/>
    <mergeCell ref="S8:S10"/>
    <mergeCell ref="T8:T10"/>
    <mergeCell ref="F15:F16"/>
    <mergeCell ref="S15:S16"/>
    <mergeCell ref="F8:F10"/>
    <mergeCell ref="G8:G10"/>
    <mergeCell ref="G15:G16"/>
    <mergeCell ref="H15:H16"/>
    <mergeCell ref="I15:I16"/>
    <mergeCell ref="S11:S12"/>
    <mergeCell ref="T17:T18"/>
    <mergeCell ref="T21:T22"/>
    <mergeCell ref="T23:T24"/>
    <mergeCell ref="Q13:Q14"/>
    <mergeCell ref="T15:T16"/>
    <mergeCell ref="S13:S14"/>
    <mergeCell ref="T13:T14"/>
    <mergeCell ref="T19:T20"/>
    <mergeCell ref="Q15:Q16"/>
    <mergeCell ref="R15:R16"/>
  </mergeCells>
  <printOptions horizontalCentered="1"/>
  <pageMargins left="0" right="0" top="0" bottom="0" header="0" footer="0"/>
  <pageSetup fitToHeight="0" fitToWidth="1" horizontalDpi="600" verticalDpi="600" orientation="landscape" paperSize="9" scale="72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="90" zoomScaleNormal="90" zoomScalePageLayoutView="0" workbookViewId="0" topLeftCell="A2">
      <selection activeCell="H21" sqref="H21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16.8515625" style="0" customWidth="1"/>
    <col min="4" max="4" width="9.140625" style="0" customWidth="1"/>
    <col min="5" max="5" width="6.8515625" style="0" customWidth="1"/>
    <col min="6" max="6" width="24.28125" style="0" customWidth="1"/>
    <col min="7" max="7" width="8.8515625" style="0" customWidth="1"/>
    <col min="8" max="8" width="14.7109375" style="0" customWidth="1"/>
    <col min="9" max="9" width="16.00390625" style="0" customWidth="1"/>
    <col min="10" max="10" width="5.140625" style="0" customWidth="1"/>
    <col min="12" max="12" width="10.421875" style="0" bestFit="1" customWidth="1"/>
    <col min="13" max="13" width="9.28125" style="0" bestFit="1" customWidth="1"/>
    <col min="16" max="16" width="10.57421875" style="0" customWidth="1"/>
    <col min="20" max="20" width="11.00390625" style="0" customWidth="1"/>
  </cols>
  <sheetData>
    <row r="1" spans="1:19" ht="18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20" ht="18" customHeight="1">
      <c r="A2" s="82" t="s">
        <v>56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5" customHeight="1">
      <c r="A3" s="82" t="s">
        <v>55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5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15.75" thickBot="1">
      <c r="A7" s="43" t="s">
        <v>31</v>
      </c>
      <c r="B7" s="14"/>
      <c r="C7" s="16"/>
      <c r="D7" s="16"/>
      <c r="E7" s="16"/>
      <c r="F7" s="16"/>
      <c r="G7" s="16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 t="s">
        <v>54</v>
      </c>
    </row>
    <row r="8" spans="1:20" s="67" customFormat="1" ht="35.25" customHeight="1">
      <c r="A8" s="180" t="s">
        <v>9</v>
      </c>
      <c r="B8" s="183" t="s">
        <v>8</v>
      </c>
      <c r="C8" s="186" t="s">
        <v>25</v>
      </c>
      <c r="D8" s="213" t="s">
        <v>10</v>
      </c>
      <c r="E8" s="183" t="s">
        <v>11</v>
      </c>
      <c r="F8" s="186" t="s">
        <v>26</v>
      </c>
      <c r="G8" s="213" t="s">
        <v>10</v>
      </c>
      <c r="H8" s="213" t="s">
        <v>12</v>
      </c>
      <c r="I8" s="213" t="s">
        <v>13</v>
      </c>
      <c r="J8" s="183" t="s">
        <v>2</v>
      </c>
      <c r="K8" s="50" t="s">
        <v>23</v>
      </c>
      <c r="L8" s="65">
        <v>21</v>
      </c>
      <c r="M8" s="51" t="s">
        <v>5</v>
      </c>
      <c r="N8" s="179" t="s">
        <v>22</v>
      </c>
      <c r="O8" s="179"/>
      <c r="P8" s="51">
        <v>1</v>
      </c>
      <c r="Q8" s="52" t="s">
        <v>6</v>
      </c>
      <c r="R8" s="66">
        <v>0.020833333333333332</v>
      </c>
      <c r="S8" s="102" t="s">
        <v>27</v>
      </c>
      <c r="T8" s="95" t="s">
        <v>14</v>
      </c>
    </row>
    <row r="9" spans="1:20" s="67" customFormat="1" ht="12">
      <c r="A9" s="181"/>
      <c r="B9" s="184"/>
      <c r="C9" s="187"/>
      <c r="D9" s="214"/>
      <c r="E9" s="184"/>
      <c r="F9" s="187"/>
      <c r="G9" s="214"/>
      <c r="H9" s="214"/>
      <c r="I9" s="214"/>
      <c r="J9" s="184"/>
      <c r="K9" s="53" t="s">
        <v>24</v>
      </c>
      <c r="L9" s="68">
        <v>21</v>
      </c>
      <c r="M9" s="54" t="s">
        <v>5</v>
      </c>
      <c r="N9" s="53"/>
      <c r="O9" s="53"/>
      <c r="P9" s="54"/>
      <c r="Q9" s="55"/>
      <c r="R9" s="69"/>
      <c r="S9" s="103"/>
      <c r="T9" s="96"/>
    </row>
    <row r="10" spans="1:20" s="67" customFormat="1" ht="34.5" thickBot="1">
      <c r="A10" s="182"/>
      <c r="B10" s="185"/>
      <c r="C10" s="188"/>
      <c r="D10" s="215"/>
      <c r="E10" s="185"/>
      <c r="F10" s="188"/>
      <c r="G10" s="215"/>
      <c r="H10" s="215"/>
      <c r="I10" s="215"/>
      <c r="J10" s="185"/>
      <c r="K10" s="56" t="s">
        <v>17</v>
      </c>
      <c r="L10" s="57" t="s">
        <v>18</v>
      </c>
      <c r="M10" s="57" t="s">
        <v>19</v>
      </c>
      <c r="N10" s="57" t="s">
        <v>20</v>
      </c>
      <c r="O10" s="57" t="s">
        <v>7</v>
      </c>
      <c r="P10" s="58" t="s">
        <v>3</v>
      </c>
      <c r="Q10" s="58" t="s">
        <v>4</v>
      </c>
      <c r="R10" s="59" t="s">
        <v>21</v>
      </c>
      <c r="S10" s="104"/>
      <c r="T10" s="97"/>
    </row>
    <row r="11" spans="1:20" s="67" customFormat="1" ht="22.5" customHeight="1">
      <c r="A11" s="199">
        <v>1</v>
      </c>
      <c r="B11" s="107">
        <v>9</v>
      </c>
      <c r="C11" s="109" t="s">
        <v>46</v>
      </c>
      <c r="D11" s="111" t="s">
        <v>52</v>
      </c>
      <c r="E11" s="113"/>
      <c r="F11" s="164" t="s">
        <v>48</v>
      </c>
      <c r="G11" s="166" t="s">
        <v>53</v>
      </c>
      <c r="H11" s="119" t="s">
        <v>42</v>
      </c>
      <c r="I11" s="129" t="s">
        <v>28</v>
      </c>
      <c r="J11" s="32">
        <v>1</v>
      </c>
      <c r="K11" s="33">
        <v>0.4513888888888889</v>
      </c>
      <c r="L11" s="34">
        <v>0.5217824074074074</v>
      </c>
      <c r="M11" s="34">
        <v>0.527175925925926</v>
      </c>
      <c r="N11" s="33">
        <f>M11-L11</f>
        <v>0.0053935185185185475</v>
      </c>
      <c r="O11" s="35">
        <f>L11-K11</f>
        <v>0.07039351851851855</v>
      </c>
      <c r="P11" s="36">
        <f>$L$8/O11/24</f>
        <v>12.43012167050312</v>
      </c>
      <c r="Q11" s="131">
        <f>SUM($L$8:$L$9)/R11/24</f>
        <v>13.943194393212842</v>
      </c>
      <c r="R11" s="133">
        <f>SUM(O11:O12)</f>
        <v>0.1255092592592592</v>
      </c>
      <c r="S11" s="127">
        <f>SUM(N11:N12)+R11</f>
        <v>0.14045138888888892</v>
      </c>
      <c r="T11" s="135" t="s">
        <v>86</v>
      </c>
    </row>
    <row r="12" spans="1:20" s="67" customFormat="1" ht="24.75" customHeight="1" thickBot="1">
      <c r="A12" s="200"/>
      <c r="B12" s="108"/>
      <c r="C12" s="110"/>
      <c r="D12" s="112"/>
      <c r="E12" s="114"/>
      <c r="F12" s="165"/>
      <c r="G12" s="167"/>
      <c r="H12" s="120"/>
      <c r="I12" s="130"/>
      <c r="J12" s="37">
        <v>2</v>
      </c>
      <c r="K12" s="38">
        <f>M11+$R$8</f>
        <v>0.5480092592592594</v>
      </c>
      <c r="L12" s="39">
        <v>0.603125</v>
      </c>
      <c r="M12" s="38">
        <v>0.6126736111111112</v>
      </c>
      <c r="N12" s="38">
        <f>M12-L12</f>
        <v>0.00954861111111116</v>
      </c>
      <c r="O12" s="40">
        <f>L12-K12</f>
        <v>0.05511574074074066</v>
      </c>
      <c r="P12" s="41">
        <f>$L$9/O12/24</f>
        <v>15.875682486350298</v>
      </c>
      <c r="Q12" s="132"/>
      <c r="R12" s="134"/>
      <c r="S12" s="128"/>
      <c r="T12" s="136"/>
    </row>
    <row r="13" spans="1:20" ht="26.25" customHeight="1">
      <c r="A13" s="199"/>
      <c r="B13" s="201">
        <v>10</v>
      </c>
      <c r="C13" s="203" t="s">
        <v>66</v>
      </c>
      <c r="D13" s="205"/>
      <c r="E13" s="207"/>
      <c r="F13" s="209" t="s">
        <v>75</v>
      </c>
      <c r="G13" s="211" t="s">
        <v>74</v>
      </c>
      <c r="H13" s="189" t="s">
        <v>42</v>
      </c>
      <c r="I13" s="191" t="s">
        <v>28</v>
      </c>
      <c r="J13" s="70">
        <v>1</v>
      </c>
      <c r="K13" s="71">
        <v>0.4513888888888889</v>
      </c>
      <c r="L13" s="72">
        <v>0.5217592592592593</v>
      </c>
      <c r="M13" s="71">
        <v>0.5280092592592592</v>
      </c>
      <c r="N13" s="71"/>
      <c r="O13" s="73"/>
      <c r="P13" s="74"/>
      <c r="Q13" s="193"/>
      <c r="R13" s="195"/>
      <c r="S13" s="195"/>
      <c r="T13" s="197" t="s">
        <v>79</v>
      </c>
    </row>
    <row r="14" spans="1:20" ht="24" customHeight="1" thickBot="1">
      <c r="A14" s="200"/>
      <c r="B14" s="202"/>
      <c r="C14" s="204"/>
      <c r="D14" s="206"/>
      <c r="E14" s="208"/>
      <c r="F14" s="210"/>
      <c r="G14" s="212"/>
      <c r="H14" s="190"/>
      <c r="I14" s="192"/>
      <c r="J14" s="75">
        <v>2</v>
      </c>
      <c r="K14" s="60"/>
      <c r="L14" s="61"/>
      <c r="M14" s="60"/>
      <c r="N14" s="60"/>
      <c r="O14" s="62"/>
      <c r="P14" s="63"/>
      <c r="Q14" s="194"/>
      <c r="R14" s="196"/>
      <c r="S14" s="196"/>
      <c r="T14" s="198"/>
    </row>
    <row r="15" spans="1:19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49"/>
    </row>
    <row r="17" spans="3:6" ht="30.75" customHeight="1">
      <c r="C17" s="76" t="s">
        <v>15</v>
      </c>
      <c r="F17" s="76" t="s">
        <v>32</v>
      </c>
    </row>
    <row r="18" spans="3:6" ht="28.5" customHeight="1">
      <c r="C18" s="64" t="s">
        <v>16</v>
      </c>
      <c r="F18" s="76" t="s">
        <v>33</v>
      </c>
    </row>
  </sheetData>
  <sheetProtection/>
  <mergeCells count="44">
    <mergeCell ref="D8:D10"/>
    <mergeCell ref="E8:E10"/>
    <mergeCell ref="I11:I12"/>
    <mergeCell ref="F8:F10"/>
    <mergeCell ref="G8:G10"/>
    <mergeCell ref="H8:H10"/>
    <mergeCell ref="I8:I10"/>
    <mergeCell ref="H11:H12"/>
    <mergeCell ref="J8:J10"/>
    <mergeCell ref="G13:G14"/>
    <mergeCell ref="S8:S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H13:H14"/>
    <mergeCell ref="I13:I14"/>
    <mergeCell ref="Q13:Q14"/>
    <mergeCell ref="R13:R14"/>
    <mergeCell ref="S13:S14"/>
    <mergeCell ref="T11:T12"/>
    <mergeCell ref="T13:T14"/>
    <mergeCell ref="Q11:Q12"/>
    <mergeCell ref="R11:R12"/>
    <mergeCell ref="S11:S12"/>
    <mergeCell ref="T8:T10"/>
    <mergeCell ref="A2:T2"/>
    <mergeCell ref="A3:T3"/>
    <mergeCell ref="A4:T4"/>
    <mergeCell ref="A5:T5"/>
    <mergeCell ref="A6:T6"/>
    <mergeCell ref="N8:O8"/>
    <mergeCell ref="A8:A10"/>
    <mergeCell ref="B8:B10"/>
    <mergeCell ref="C8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Denis</cp:lastModifiedBy>
  <cp:lastPrinted>2014-05-23T20:45:10Z</cp:lastPrinted>
  <dcterms:created xsi:type="dcterms:W3CDTF">2010-01-21T11:17:41Z</dcterms:created>
  <dcterms:modified xsi:type="dcterms:W3CDTF">2014-09-10T11:25:22Z</dcterms:modified>
  <cp:category/>
  <cp:version/>
  <cp:contentType/>
  <cp:contentStatus/>
</cp:coreProperties>
</file>