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8475" tabRatio="671" activeTab="0"/>
  </bookViews>
  <sheets>
    <sheet name="30 км" sheetId="1" r:id="rId1"/>
    <sheet name="40 км" sheetId="2" r:id="rId2"/>
    <sheet name="80 км" sheetId="3" r:id="rId3"/>
  </sheets>
  <definedNames>
    <definedName name="_xlnm.Print_Area" localSheetId="0">'30 км'!#REF!</definedName>
    <definedName name="_xlnm.Print_Area" localSheetId="1">'40 км'!#REF!</definedName>
    <definedName name="_xlnm.Print_Area" localSheetId="2">'80 км'!$A$1:$T$23</definedName>
  </definedNames>
  <calcPr fullCalcOnLoad="1"/>
</workbook>
</file>

<file path=xl/sharedStrings.xml><?xml version="1.0" encoding="utf-8"?>
<sst xmlns="http://schemas.openxmlformats.org/spreadsheetml/2006/main" count="209" uniqueCount="105">
  <si>
    <t>Дистанционные конные пробеги</t>
  </si>
  <si>
    <t>Технические результаты</t>
  </si>
  <si>
    <t>Этап</t>
  </si>
  <si>
    <t>Скорость
на этапе</t>
  </si>
  <si>
    <t>Средняя 
скорость</t>
  </si>
  <si>
    <t>км</t>
  </si>
  <si>
    <t>этап</t>
  </si>
  <si>
    <t>Время 
на этапе</t>
  </si>
  <si>
    <t>Стартовый №</t>
  </si>
  <si>
    <t>Место</t>
  </si>
  <si>
    <t>Рег.№</t>
  </si>
  <si>
    <t>Звание, разряд</t>
  </si>
  <si>
    <t>Владелец</t>
  </si>
  <si>
    <t>Команда, регион</t>
  </si>
  <si>
    <t>Вып.
норм.</t>
  </si>
  <si>
    <t>Главный судья</t>
  </si>
  <si>
    <t>Главный секретарь</t>
  </si>
  <si>
    <t>Время
старта</t>
  </si>
  <si>
    <t>Время
финиша</t>
  </si>
  <si>
    <t>Вход в
вет.зону</t>
  </si>
  <si>
    <t>Время
восстан.</t>
  </si>
  <si>
    <t>Общее
время</t>
  </si>
  <si>
    <t>Время отдыха:</t>
  </si>
  <si>
    <t>1 этап:</t>
  </si>
  <si>
    <t>2 этап:</t>
  </si>
  <si>
    <r>
      <t xml:space="preserve">ФАМИЛИЯ, </t>
    </r>
    <r>
      <rPr>
        <sz val="9"/>
        <rFont val="Verdana"/>
        <family val="2"/>
      </rPr>
      <t>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</si>
  <si>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</si>
  <si>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r>
      <t>Итого: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общее время и время восстан.</t>
    </r>
  </si>
  <si>
    <t>КСК "Исток" Ленинградская область</t>
  </si>
  <si>
    <t>004944</t>
  </si>
  <si>
    <t xml:space="preserve">   </t>
  </si>
  <si>
    <t>Дистанция CEN 30 км</t>
  </si>
  <si>
    <t>Смирнов А.</t>
  </si>
  <si>
    <t>Никитина Т.</t>
  </si>
  <si>
    <t>ФХ Крибелевых Ленинградская область</t>
  </si>
  <si>
    <t>Цепакина М.</t>
  </si>
  <si>
    <t>3 этап:</t>
  </si>
  <si>
    <t>Дистанция CEN 1* 80 км</t>
  </si>
  <si>
    <t>Ворожцова О.</t>
  </si>
  <si>
    <r>
      <t xml:space="preserve">ВОРОЖЦОВ     </t>
    </r>
    <r>
      <rPr>
        <sz val="9"/>
        <rFont val="Verdana"/>
        <family val="2"/>
      </rPr>
      <t>Иван</t>
    </r>
  </si>
  <si>
    <t>4 этап:</t>
  </si>
  <si>
    <r>
      <t xml:space="preserve">КОСТРА-05                </t>
    </r>
    <r>
      <rPr>
        <sz val="9"/>
        <rFont val="Verdana"/>
        <family val="2"/>
      </rPr>
      <t xml:space="preserve">    гн., коб., донск., Герлык,   к-з Буденного</t>
    </r>
  </si>
  <si>
    <r>
      <t xml:space="preserve">АЙГУР-04,                            </t>
    </r>
    <r>
      <rPr>
        <sz val="9"/>
        <rFont val="Verdana"/>
        <family val="2"/>
      </rPr>
      <t xml:space="preserve"> рыж., жер., араб., Габон, ПФ Белова</t>
    </r>
  </si>
  <si>
    <t>007997</t>
  </si>
  <si>
    <t>009688</t>
  </si>
  <si>
    <t>ФХ Крибелевых Ленинградская обл.</t>
  </si>
  <si>
    <r>
      <t xml:space="preserve">ВОРОЖЦОВА </t>
    </r>
    <r>
      <rPr>
        <sz val="9"/>
        <rFont val="Verdana"/>
        <family val="2"/>
      </rPr>
      <t>Анастасия</t>
    </r>
  </si>
  <si>
    <r>
      <t xml:space="preserve">КАНТРИ-02                  </t>
    </r>
    <r>
      <rPr>
        <sz val="9"/>
        <rFont val="Verdana"/>
        <family val="2"/>
      </rPr>
      <t xml:space="preserve"> 
сер., коб., помесь, н/о, Лен. обл.</t>
    </r>
  </si>
  <si>
    <t>005852</t>
  </si>
  <si>
    <t>Дата проведения 27.09.2014 г.</t>
  </si>
  <si>
    <t>Ленинградская обл., Всеволожский р-н, д. Янино, массив Орово, КСК "Исток"</t>
  </si>
  <si>
    <t>"КУБОК ОРГАНИЗАТОРОВ"  ФИНАЛ</t>
  </si>
  <si>
    <r>
      <t xml:space="preserve">СБИТНЕВА  </t>
    </r>
    <r>
      <rPr>
        <sz val="9"/>
        <rFont val="Verdana"/>
        <family val="2"/>
      </rPr>
      <t xml:space="preserve">  Елена</t>
    </r>
  </si>
  <si>
    <t>016085</t>
  </si>
  <si>
    <t>Дистанция CEN 40 км</t>
  </si>
  <si>
    <r>
      <t xml:space="preserve">КРИБЕЛЕВА </t>
    </r>
    <r>
      <rPr>
        <sz val="9"/>
        <rFont val="Verdana"/>
        <family val="2"/>
      </rPr>
      <t>Наталья</t>
    </r>
  </si>
  <si>
    <r>
      <t xml:space="preserve">ПАРАБЕЛЬ-08          </t>
    </r>
    <r>
      <rPr>
        <sz val="9"/>
        <rFont val="Verdana"/>
        <family val="2"/>
      </rPr>
      <t xml:space="preserve"> тем.сер., коб., трак., Баян 70, ФХ Крибелевых </t>
    </r>
  </si>
  <si>
    <t xml:space="preserve">009083
</t>
  </si>
  <si>
    <t>009690</t>
  </si>
  <si>
    <t>Валуйская Т.</t>
  </si>
  <si>
    <r>
      <t xml:space="preserve">ПОГОДИНА </t>
    </r>
    <r>
      <rPr>
        <sz val="9"/>
        <rFont val="Verdana"/>
        <family val="2"/>
      </rPr>
      <t>Татьяна</t>
    </r>
  </si>
  <si>
    <t>004985</t>
  </si>
  <si>
    <r>
      <t xml:space="preserve">МАДЕЛИНА-10             </t>
    </r>
    <r>
      <rPr>
        <sz val="9"/>
        <rFont val="Verdana"/>
        <family val="2"/>
      </rPr>
      <t xml:space="preserve">рыж., коб., араб., Нерон, </t>
    </r>
  </si>
  <si>
    <t>013063</t>
  </si>
  <si>
    <t>Погодина Т.</t>
  </si>
  <si>
    <t>Московская область  ч/в</t>
  </si>
  <si>
    <r>
      <t xml:space="preserve">ПУНИН     </t>
    </r>
    <r>
      <rPr>
        <sz val="9"/>
        <rFont val="Verdana"/>
        <family val="2"/>
      </rPr>
      <t>Юрий</t>
    </r>
  </si>
  <si>
    <t>009083</t>
  </si>
  <si>
    <t>007606</t>
  </si>
  <si>
    <r>
      <t xml:space="preserve">ГОЛОВНЕВА </t>
    </r>
    <r>
      <rPr>
        <sz val="9"/>
        <rFont val="Verdana"/>
        <family val="2"/>
      </rPr>
      <t>Лина</t>
    </r>
  </si>
  <si>
    <r>
      <t xml:space="preserve">ЗАМОРОЗОК-04        </t>
    </r>
    <r>
      <rPr>
        <sz val="9"/>
        <rFont val="Verdana"/>
        <family val="2"/>
      </rPr>
      <t xml:space="preserve">          св.-зол.-рыж, жер., дон., Заботливый, к/з им. Буденного</t>
    </r>
  </si>
  <si>
    <t>009694</t>
  </si>
  <si>
    <t>Пунин Ю.</t>
  </si>
  <si>
    <r>
      <t xml:space="preserve">ШАВЛЮГА </t>
    </r>
    <r>
      <rPr>
        <sz val="9"/>
        <rFont val="Verdana"/>
        <family val="2"/>
      </rPr>
      <t>Дарья</t>
    </r>
  </si>
  <si>
    <r>
      <t xml:space="preserve">БУБЕНЧИК-04                        </t>
    </r>
    <r>
      <rPr>
        <sz val="9"/>
        <rFont val="Verdana"/>
        <family val="2"/>
      </rPr>
      <t>вор., мер., орл.рыс., Крестник кз "Калгановский"</t>
    </r>
  </si>
  <si>
    <t>006441</t>
  </si>
  <si>
    <r>
      <t xml:space="preserve">ФИЛИППОВ </t>
    </r>
    <r>
      <rPr>
        <sz val="9"/>
        <rFont val="Verdana"/>
        <family val="2"/>
      </rPr>
      <t>Александр</t>
    </r>
  </si>
  <si>
    <r>
      <t xml:space="preserve">МАРКЕТОВА </t>
    </r>
    <r>
      <rPr>
        <sz val="9"/>
        <rFont val="Verdana"/>
        <family val="2"/>
      </rPr>
      <t>Анастасия</t>
    </r>
  </si>
  <si>
    <r>
      <t xml:space="preserve">ФРЕГАТ-06                </t>
    </r>
    <r>
      <rPr>
        <sz val="9"/>
        <rFont val="Verdana"/>
        <family val="2"/>
      </rPr>
      <t xml:space="preserve"> жер,  гн., Ставропольский кз</t>
    </r>
  </si>
  <si>
    <r>
      <t xml:space="preserve">ЛЕГКОВА </t>
    </r>
    <r>
      <rPr>
        <sz val="9"/>
        <rFont val="Verdana"/>
        <family val="2"/>
      </rPr>
      <t>Мария</t>
    </r>
  </si>
  <si>
    <r>
      <t xml:space="preserve">АЗА-05                               </t>
    </r>
    <r>
      <rPr>
        <sz val="9"/>
        <rFont val="Verdana"/>
        <family val="2"/>
      </rPr>
      <t>гн., коб., донск., Сибиряк, к-з Буденного</t>
    </r>
  </si>
  <si>
    <t>004193</t>
  </si>
  <si>
    <t>851</t>
  </si>
  <si>
    <r>
      <t xml:space="preserve">ВЫСТРЕЛ-10            </t>
    </r>
    <r>
      <rPr>
        <sz val="9"/>
        <rFont val="Verdana"/>
        <family val="2"/>
      </rPr>
      <t>рыж., жер., арабск., Статус, пф Белова</t>
    </r>
  </si>
  <si>
    <r>
      <t>ПОБЕДА-04</t>
    </r>
    <r>
      <rPr>
        <sz val="9"/>
        <rFont val="Verdana"/>
        <family val="2"/>
      </rPr>
      <t xml:space="preserve">, гн., коб., бп, Герой, Лен.обл. </t>
    </r>
  </si>
  <si>
    <t>010732</t>
  </si>
  <si>
    <r>
      <t xml:space="preserve">НАЛЬЧИК-08             </t>
    </r>
    <r>
      <rPr>
        <sz val="9"/>
        <rFont val="Verdana"/>
        <family val="2"/>
      </rPr>
      <t>сер., мер., кабард., Адыгеец, Лен.обл.</t>
    </r>
  </si>
  <si>
    <r>
      <t xml:space="preserve">ГЕЙНСБОРО-08         </t>
    </r>
    <r>
      <rPr>
        <sz val="9"/>
        <rFont val="Verdana"/>
        <family val="2"/>
      </rPr>
      <t xml:space="preserve"> вор., мер., спорт.п-кр, Гермес, Лен.обл.</t>
    </r>
  </si>
  <si>
    <r>
      <t xml:space="preserve">СОБОЛЕВА </t>
    </r>
    <r>
      <rPr>
        <sz val="9"/>
        <rFont val="Verdana"/>
        <family val="2"/>
      </rPr>
      <t>Александра</t>
    </r>
  </si>
  <si>
    <r>
      <t xml:space="preserve">НИКИФОРОВА </t>
    </r>
    <r>
      <rPr>
        <sz val="9"/>
        <rFont val="Verdana"/>
        <family val="2"/>
      </rPr>
      <t>Наталья</t>
    </r>
  </si>
  <si>
    <r>
      <t xml:space="preserve">РЕСОВСКИЙ </t>
    </r>
    <r>
      <rPr>
        <sz val="9"/>
        <rFont val="Verdana"/>
        <family val="2"/>
      </rPr>
      <t>Александр</t>
    </r>
  </si>
  <si>
    <t>снят хромота</t>
  </si>
  <si>
    <r>
      <t xml:space="preserve">ГРОЗНАЯ-06                 </t>
    </r>
    <r>
      <rPr>
        <sz val="9"/>
        <rFont val="Verdana"/>
        <family val="2"/>
      </rPr>
      <t xml:space="preserve"> гн., коб., буденн.,  Гинофор, Зимовниковский к/з           </t>
    </r>
    <r>
      <rPr>
        <b/>
        <sz val="9"/>
        <rFont val="Verdana"/>
        <family val="2"/>
      </rPr>
      <t xml:space="preserve">            </t>
    </r>
    <r>
      <rPr>
        <sz val="9"/>
        <rFont val="Verdana"/>
        <family val="2"/>
      </rPr>
      <t xml:space="preserve">  </t>
    </r>
  </si>
  <si>
    <t xml:space="preserve"> Ленинградская область ч/в</t>
  </si>
  <si>
    <t>Соболева А.</t>
  </si>
  <si>
    <t>Афанасьев А.</t>
  </si>
  <si>
    <t>Голосова Ю.</t>
  </si>
  <si>
    <t>Ресовский А.</t>
  </si>
  <si>
    <t>002761</t>
  </si>
  <si>
    <t>018657</t>
  </si>
  <si>
    <t>На оформ.</t>
  </si>
  <si>
    <t>ч/в Эстония</t>
  </si>
  <si>
    <t>2 р</t>
  </si>
  <si>
    <t>3 р</t>
  </si>
  <si>
    <t>Снят прев. скор.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</si>
</sst>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409]h:mm\ AM/PM;@"/>
    <numFmt numFmtId="174" formatCode="#,##0.00&quot;р.&quot;"/>
    <numFmt numFmtId="175" formatCode="#,##0.00_р_."/>
    <numFmt numFmtId="176" formatCode="[$-FC19]d\ mmmm\ yyyy\ &quot;г.&quot;"/>
    <numFmt numFmtId="177" formatCode="h:mm;@"/>
    <numFmt numFmtId="178" formatCode="000000"/>
    <numFmt numFmtId="179" formatCode="0.E+00"/>
    <numFmt numFmtId="180" formatCode="0.0"/>
    <numFmt numFmtId="181" formatCode="[&lt;=9999999]###\-####;\(###\)\ ###\-####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SFr.&quot;;\-#,##0\ &quot;SFr.&quot;"/>
    <numFmt numFmtId="197" formatCode="#,##0\ &quot;SFr.&quot;;[Red]\-#,##0\ &quot;SFr.&quot;"/>
    <numFmt numFmtId="198" formatCode="#,##0.00\ &quot;SFr.&quot;;\-#,##0.00\ &quot;SFr.&quot;"/>
    <numFmt numFmtId="199" formatCode="#,##0.00\ &quot;SFr.&quot;;[Red]\-#,##0.00\ &quot;SFr.&quot;"/>
    <numFmt numFmtId="200" formatCode="_-* #,##0\ &quot;SFr.&quot;_-;\-* #,##0\ &quot;SFr.&quot;_-;_-* &quot;-&quot;\ &quot;SFr.&quot;_-;_-@_-"/>
    <numFmt numFmtId="201" formatCode="_-* #,##0\ _S_F_r_._-;\-* #,##0\ _S_F_r_._-;_-* &quot;-&quot;\ _S_F_r_._-;_-@_-"/>
    <numFmt numFmtId="202" formatCode="_-* #,##0.00\ &quot;SFr.&quot;_-;\-* #,##0.00\ &quot;SFr.&quot;_-;_-* &quot;-&quot;??\ &quot;SFr.&quot;_-;_-@_-"/>
    <numFmt numFmtId="203" formatCode="_-* #,##0.00\ _S_F_r_._-;\-* #,##0.00\ _S_F_r_._-;_-* &quot;-&quot;??\ _S_F_r_._-;_-@_-"/>
    <numFmt numFmtId="204" formatCode="0.0%"/>
    <numFmt numFmtId="205" formatCode="0.0000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[$-F400]h:mm:ss\ AM/PM"/>
    <numFmt numFmtId="215" formatCode="0.00;[Red]0.00"/>
    <numFmt numFmtId="216" formatCode="#,##0&quot;€&quot;;\-#,##0&quot;€&quot;"/>
    <numFmt numFmtId="217" formatCode="#,##0&quot;€&quot;;[Red]\-#,##0&quot;€&quot;"/>
    <numFmt numFmtId="218" formatCode="#,##0.00&quot;€&quot;;\-#,##0.00&quot;€&quot;"/>
    <numFmt numFmtId="219" formatCode="#,##0.00&quot;€&quot;;[Red]\-#,##0.00&quot;€&quot;"/>
    <numFmt numFmtId="220" formatCode="_-* #,##0&quot;€&quot;_-;\-* #,##0&quot;€&quot;_-;_-* &quot;-&quot;&quot;€&quot;_-;_-@_-"/>
    <numFmt numFmtId="221" formatCode="_-* #,##0_€_-;\-* #,##0_€_-;_-* &quot;-&quot;_€_-;_-@_-"/>
    <numFmt numFmtId="222" formatCode="_-* #,##0.00&quot;€&quot;_-;\-* #,##0.00&quot;€&quot;_-;_-* &quot;-&quot;??&quot;€&quot;_-;_-@_-"/>
    <numFmt numFmtId="223" formatCode="_-* #,##0.00_€_-;\-* #,##0.00_€_-;_-* &quot;-&quot;??_€_-;_-@_-"/>
    <numFmt numFmtId="224" formatCode="#,##0_р_."/>
    <numFmt numFmtId="225" formatCode="#,##0.0"/>
    <numFmt numFmtId="226" formatCode="[$-409]h:mm:ss\ AM/P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9"/>
      <color indexed="36"/>
      <name val="Arial Cyr"/>
      <family val="0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/>
      <right style="thin">
        <color indexed="23"/>
      </right>
      <top style="medium"/>
      <bottom/>
    </border>
    <border>
      <left style="thin"/>
      <right style="thin">
        <color indexed="2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6" fillId="0" borderId="0" xfId="57" applyFont="1" applyAlignment="1" applyProtection="1">
      <alignment vertical="center" wrapText="1"/>
      <protection locked="0"/>
    </xf>
    <xf numFmtId="0" fontId="9" fillId="0" borderId="0" xfId="57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9" fillId="0" borderId="0" xfId="57" applyFont="1" applyAlignment="1" applyProtection="1">
      <alignment vertical="center"/>
      <protection locked="0"/>
    </xf>
    <xf numFmtId="0" fontId="12" fillId="0" borderId="0" xfId="57" applyFont="1" applyAlignment="1" applyProtection="1">
      <alignment vertical="center"/>
      <protection locked="0"/>
    </xf>
    <xf numFmtId="0" fontId="3" fillId="0" borderId="0" xfId="57" applyFont="1" applyAlignment="1" applyProtection="1">
      <alignment vertical="center"/>
      <protection locked="0"/>
    </xf>
    <xf numFmtId="0" fontId="14" fillId="0" borderId="0" xfId="57" applyFont="1" applyProtection="1">
      <alignment/>
      <protection locked="0"/>
    </xf>
    <xf numFmtId="0" fontId="15" fillId="0" borderId="0" xfId="57" applyFont="1" applyProtection="1">
      <alignment/>
      <protection locked="0"/>
    </xf>
    <xf numFmtId="0" fontId="14" fillId="0" borderId="0" xfId="57" applyFont="1" applyBorder="1" applyAlignment="1" applyProtection="1">
      <alignment horizontal="right"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7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13" fillId="32" borderId="10" xfId="53" applyFont="1" applyFill="1" applyBorder="1" applyAlignment="1" applyProtection="1">
      <alignment horizontal="center" vertical="center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Alignment="1" applyProtection="1">
      <alignment shrinkToFit="1"/>
      <protection locked="0"/>
    </xf>
    <xf numFmtId="0" fontId="14" fillId="0" borderId="0" xfId="58" applyFont="1" applyAlignment="1" applyProtection="1">
      <alignment wrapText="1"/>
      <protection locked="0"/>
    </xf>
    <xf numFmtId="0" fontId="16" fillId="32" borderId="11" xfId="53" applyFont="1" applyFill="1" applyBorder="1" applyAlignment="1" applyProtection="1">
      <alignment horizontal="right" vertical="center"/>
      <protection locked="0"/>
    </xf>
    <xf numFmtId="0" fontId="16" fillId="32" borderId="10" xfId="53" applyFont="1" applyFill="1" applyBorder="1" applyAlignment="1" applyProtection="1">
      <alignment vertical="center"/>
      <protection locked="0"/>
    </xf>
    <xf numFmtId="0" fontId="16" fillId="32" borderId="10" xfId="53" applyFont="1" applyFill="1" applyBorder="1" applyAlignment="1" applyProtection="1">
      <alignment horizontal="right" vertical="center"/>
      <protection locked="0"/>
    </xf>
    <xf numFmtId="0" fontId="16" fillId="32" borderId="10" xfId="53" applyFont="1" applyFill="1" applyBorder="1" applyAlignment="1" applyProtection="1">
      <alignment horizontal="center" vertical="center"/>
      <protection locked="0"/>
    </xf>
    <xf numFmtId="21" fontId="13" fillId="32" borderId="12" xfId="53" applyNumberFormat="1" applyFont="1" applyFill="1" applyBorder="1" applyAlignment="1" applyProtection="1">
      <alignment horizontal="center" vertical="center"/>
      <protection locked="0"/>
    </xf>
    <xf numFmtId="0" fontId="16" fillId="32" borderId="13" xfId="53" applyFont="1" applyFill="1" applyBorder="1" applyAlignment="1" applyProtection="1">
      <alignment horizontal="right" vertical="center"/>
      <protection locked="0"/>
    </xf>
    <xf numFmtId="0" fontId="13" fillId="32" borderId="14" xfId="53" applyFont="1" applyFill="1" applyBorder="1" applyAlignment="1" applyProtection="1">
      <alignment horizontal="center" vertical="center"/>
      <protection locked="0"/>
    </xf>
    <xf numFmtId="0" fontId="16" fillId="32" borderId="14" xfId="53" applyFont="1" applyFill="1" applyBorder="1" applyAlignment="1" applyProtection="1">
      <alignment vertical="center"/>
      <protection locked="0"/>
    </xf>
    <xf numFmtId="0" fontId="16" fillId="32" borderId="14" xfId="53" applyFont="1" applyFill="1" applyBorder="1" applyAlignment="1" applyProtection="1">
      <alignment horizontal="center" vertical="center"/>
      <protection locked="0"/>
    </xf>
    <xf numFmtId="21" fontId="13" fillId="32" borderId="15" xfId="53" applyNumberFormat="1" applyFont="1" applyFill="1" applyBorder="1" applyAlignment="1" applyProtection="1">
      <alignment horizontal="center" vertical="center"/>
      <protection locked="0"/>
    </xf>
    <xf numFmtId="0" fontId="16" fillId="32" borderId="16" xfId="53" applyFont="1" applyFill="1" applyBorder="1" applyAlignment="1" applyProtection="1">
      <alignment horizontal="center" vertical="center" wrapText="1"/>
      <protection locked="0"/>
    </xf>
    <xf numFmtId="172" fontId="16" fillId="32" borderId="16" xfId="0" applyNumberFormat="1" applyFont="1" applyFill="1" applyBorder="1" applyAlignment="1" applyProtection="1">
      <alignment horizontal="center" vertical="center" wrapText="1"/>
      <protection locked="0"/>
    </xf>
    <xf numFmtId="172" fontId="16" fillId="32" borderId="16" xfId="53" applyNumberFormat="1" applyFont="1" applyFill="1" applyBorder="1" applyAlignment="1" applyProtection="1">
      <alignment horizontal="center" vertical="center" wrapText="1"/>
      <protection locked="0"/>
    </xf>
    <xf numFmtId="2" fontId="16" fillId="32" borderId="16" xfId="53" applyNumberFormat="1" applyFont="1" applyFill="1" applyBorder="1" applyAlignment="1" applyProtection="1">
      <alignment horizontal="center" vertical="center" wrapText="1"/>
      <protection locked="0"/>
    </xf>
    <xf numFmtId="172" fontId="18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21" fontId="16" fillId="0" borderId="17" xfId="53" applyNumberFormat="1" applyFont="1" applyBorder="1" applyAlignment="1" applyProtection="1">
      <alignment horizontal="center" vertical="center"/>
      <protection locked="0"/>
    </xf>
    <xf numFmtId="172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7" xfId="53" applyNumberFormat="1" applyFont="1" applyBorder="1" applyAlignment="1" applyProtection="1">
      <alignment horizontal="center" vertical="center"/>
      <protection locked="0"/>
    </xf>
    <xf numFmtId="2" fontId="16" fillId="0" borderId="17" xfId="53" applyNumberFormat="1" applyFont="1" applyBorder="1" applyAlignment="1" applyProtection="1">
      <alignment horizontal="center" vertical="center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21" fontId="16" fillId="0" borderId="16" xfId="53" applyNumberFormat="1" applyFont="1" applyBorder="1" applyAlignment="1" applyProtection="1">
      <alignment horizontal="center" vertical="center"/>
      <protection locked="0"/>
    </xf>
    <xf numFmtId="17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6" xfId="53" applyNumberFormat="1" applyFont="1" applyBorder="1" applyAlignment="1" applyProtection="1">
      <alignment horizontal="center" vertical="center"/>
      <protection locked="0"/>
    </xf>
    <xf numFmtId="2" fontId="16" fillId="0" borderId="16" xfId="53" applyNumberFormat="1" applyFont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vertical="center"/>
      <protection locked="0"/>
    </xf>
    <xf numFmtId="0" fontId="14" fillId="0" borderId="0" xfId="58" applyFont="1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6" fillId="0" borderId="0" xfId="58" applyFont="1" applyAlignment="1" applyProtection="1">
      <alignment vertical="center" wrapText="1"/>
      <protection locked="0"/>
    </xf>
    <xf numFmtId="0" fontId="9" fillId="0" borderId="0" xfId="58" applyAlignment="1" applyProtection="1">
      <alignment vertical="center"/>
      <protection locked="0"/>
    </xf>
    <xf numFmtId="0" fontId="9" fillId="0" borderId="0" xfId="58" applyFont="1" applyAlignment="1" applyProtection="1">
      <alignment vertical="center"/>
      <protection locked="0"/>
    </xf>
    <xf numFmtId="0" fontId="12" fillId="0" borderId="0" xfId="58" applyFont="1" applyAlignment="1" applyProtection="1">
      <alignment vertical="center"/>
      <protection locked="0"/>
    </xf>
    <xf numFmtId="0" fontId="3" fillId="0" borderId="0" xfId="58" applyFont="1" applyAlignment="1" applyProtection="1">
      <alignment vertical="center"/>
      <protection locked="0"/>
    </xf>
    <xf numFmtId="0" fontId="16" fillId="32" borderId="18" xfId="53" applyFont="1" applyFill="1" applyBorder="1" applyAlignment="1" applyProtection="1">
      <alignment horizontal="right" vertical="center"/>
      <protection locked="0"/>
    </xf>
    <xf numFmtId="0" fontId="13" fillId="32" borderId="0" xfId="53" applyFont="1" applyFill="1" applyBorder="1" applyAlignment="1" applyProtection="1">
      <alignment horizontal="center" vertical="center"/>
      <protection locked="0"/>
    </xf>
    <xf numFmtId="0" fontId="16" fillId="32" borderId="0" xfId="53" applyFont="1" applyFill="1" applyBorder="1" applyAlignment="1" applyProtection="1">
      <alignment vertical="center"/>
      <protection locked="0"/>
    </xf>
    <xf numFmtId="0" fontId="16" fillId="32" borderId="0" xfId="53" applyFont="1" applyFill="1" applyBorder="1" applyAlignment="1" applyProtection="1">
      <alignment horizontal="right" vertical="center"/>
      <protection locked="0"/>
    </xf>
    <xf numFmtId="0" fontId="16" fillId="32" borderId="0" xfId="53" applyFont="1" applyFill="1" applyBorder="1" applyAlignment="1" applyProtection="1">
      <alignment horizontal="center" vertical="center"/>
      <protection locked="0"/>
    </xf>
    <xf numFmtId="21" fontId="13" fillId="32" borderId="19" xfId="53" applyNumberFormat="1" applyFont="1" applyFill="1" applyBorder="1" applyAlignment="1" applyProtection="1">
      <alignment horizontal="center" vertical="center"/>
      <protection locked="0"/>
    </xf>
    <xf numFmtId="21" fontId="16" fillId="0" borderId="20" xfId="53" applyNumberFormat="1" applyFont="1" applyBorder="1" applyAlignment="1" applyProtection="1">
      <alignment horizontal="center" vertical="center"/>
      <protection locked="0"/>
    </xf>
    <xf numFmtId="172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20" xfId="53" applyNumberFormat="1" applyFont="1" applyBorder="1" applyAlignment="1" applyProtection="1">
      <alignment horizontal="center" vertical="center"/>
      <protection locked="0"/>
    </xf>
    <xf numFmtId="2" fontId="16" fillId="0" borderId="20" xfId="53" applyNumberFormat="1" applyFont="1" applyBorder="1" applyAlignment="1" applyProtection="1">
      <alignment horizontal="center" vertical="center"/>
      <protection locked="0"/>
    </xf>
    <xf numFmtId="0" fontId="16" fillId="0" borderId="20" xfId="55" applyFont="1" applyBorder="1" applyAlignment="1" applyProtection="1">
      <alignment horizontal="center" vertical="center" wrapText="1"/>
      <protection locked="0"/>
    </xf>
    <xf numFmtId="49" fontId="16" fillId="0" borderId="0" xfId="59" applyNumberFormat="1" applyFont="1" applyBorder="1" applyAlignment="1" applyProtection="1">
      <alignment horizontal="center" vertical="center"/>
      <protection locked="0"/>
    </xf>
    <xf numFmtId="0" fontId="16" fillId="0" borderId="0" xfId="56" applyFont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applyProtection="1">
      <alignment horizontal="center" vertical="center"/>
      <protection locked="0"/>
    </xf>
    <xf numFmtId="0" fontId="14" fillId="0" borderId="0" xfId="59" applyFont="1" applyBorder="1" applyAlignment="1" applyProtection="1">
      <alignment horizontal="left" vertical="center" wrapText="1"/>
      <protection locked="0"/>
    </xf>
    <xf numFmtId="0" fontId="16" fillId="0" borderId="0" xfId="59" applyFont="1" applyBorder="1" applyAlignment="1" applyProtection="1">
      <alignment horizontal="center" vertical="center"/>
      <protection locked="0"/>
    </xf>
    <xf numFmtId="0" fontId="16" fillId="0" borderId="0" xfId="59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21" fontId="16" fillId="0" borderId="0" xfId="53" applyNumberFormat="1" applyFont="1" applyBorder="1" applyAlignment="1" applyProtection="1">
      <alignment horizontal="center" vertical="center"/>
      <protection locked="0"/>
    </xf>
    <xf numFmtId="172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0" xfId="53" applyNumberFormat="1" applyFont="1" applyBorder="1" applyAlignment="1" applyProtection="1">
      <alignment horizontal="center" vertical="center"/>
      <protection locked="0"/>
    </xf>
    <xf numFmtId="2" fontId="16" fillId="0" borderId="0" xfId="53" applyNumberFormat="1" applyFont="1" applyBorder="1" applyAlignment="1" applyProtection="1">
      <alignment horizontal="center" vertical="center"/>
      <protection locked="0"/>
    </xf>
    <xf numFmtId="172" fontId="19" fillId="0" borderId="0" xfId="0" applyNumberFormat="1" applyFont="1" applyBorder="1" applyAlignment="1" applyProtection="1">
      <alignment horizontal="center" vertical="center"/>
      <protection locked="0"/>
    </xf>
    <xf numFmtId="0" fontId="14" fillId="33" borderId="0" xfId="55" applyFont="1" applyFill="1" applyBorder="1" applyAlignment="1" applyProtection="1">
      <alignment horizontal="center" vertical="center" wrapText="1"/>
      <protection locked="0"/>
    </xf>
    <xf numFmtId="49" fontId="16" fillId="33" borderId="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55" applyFont="1" applyBorder="1" applyAlignment="1" applyProtection="1">
      <alignment horizontal="center" vertical="center" wrapText="1"/>
      <protection locked="0"/>
    </xf>
    <xf numFmtId="21" fontId="16" fillId="0" borderId="21" xfId="53" applyNumberFormat="1" applyFont="1" applyBorder="1" applyAlignment="1" applyProtection="1">
      <alignment horizontal="center" vertical="center"/>
      <protection locked="0"/>
    </xf>
    <xf numFmtId="17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21" xfId="53" applyNumberFormat="1" applyFont="1" applyBorder="1" applyAlignment="1" applyProtection="1">
      <alignment horizontal="center" vertical="center"/>
      <protection locked="0"/>
    </xf>
    <xf numFmtId="2" fontId="16" fillId="0" borderId="21" xfId="53" applyNumberFormat="1" applyFont="1" applyBorder="1" applyAlignment="1" applyProtection="1">
      <alignment horizontal="center" vertical="center"/>
      <protection locked="0"/>
    </xf>
    <xf numFmtId="172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21" xfId="53" applyNumberFormat="1" applyFont="1" applyFill="1" applyBorder="1" applyAlignment="1" applyProtection="1">
      <alignment horizontal="center" vertical="center"/>
      <protection locked="0"/>
    </xf>
    <xf numFmtId="0" fontId="14" fillId="33" borderId="22" xfId="55" applyFont="1" applyFill="1" applyBorder="1" applyAlignment="1" applyProtection="1">
      <alignment horizontal="center" vertical="center" wrapText="1"/>
      <protection locked="0"/>
    </xf>
    <xf numFmtId="0" fontId="16" fillId="0" borderId="23" xfId="56" applyFont="1" applyBorder="1" applyAlignment="1" applyProtection="1">
      <alignment horizontal="center" vertical="center" wrapText="1"/>
      <protection locked="0"/>
    </xf>
    <xf numFmtId="0" fontId="16" fillId="0" borderId="24" xfId="56" applyFont="1" applyBorder="1" applyAlignment="1" applyProtection="1">
      <alignment horizontal="center" vertical="center" wrapText="1"/>
      <protection locked="0"/>
    </xf>
    <xf numFmtId="49" fontId="16" fillId="0" borderId="25" xfId="59" applyNumberFormat="1" applyFont="1" applyBorder="1" applyAlignment="1" applyProtection="1">
      <alignment horizontal="center" vertical="center" wrapText="1"/>
      <protection locked="0"/>
    </xf>
    <xf numFmtId="49" fontId="16" fillId="0" borderId="26" xfId="59" applyNumberFormat="1" applyFont="1" applyBorder="1" applyAlignment="1" applyProtection="1">
      <alignment horizontal="center" vertical="center" wrapText="1"/>
      <protection locked="0"/>
    </xf>
    <xf numFmtId="0" fontId="16" fillId="0" borderId="27" xfId="59" applyFont="1" applyBorder="1" applyAlignment="1" applyProtection="1">
      <alignment horizontal="center" vertical="center" wrapText="1"/>
      <protection locked="0"/>
    </xf>
    <xf numFmtId="0" fontId="16" fillId="0" borderId="26" xfId="59" applyFont="1" applyBorder="1" applyAlignment="1" applyProtection="1">
      <alignment horizontal="center" vertical="center" wrapText="1"/>
      <protection locked="0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2" fontId="16" fillId="0" borderId="17" xfId="53" applyNumberFormat="1" applyFont="1" applyBorder="1" applyAlignment="1" applyProtection="1">
      <alignment horizontal="center" vertical="center"/>
      <protection locked="0"/>
    </xf>
    <xf numFmtId="2" fontId="16" fillId="0" borderId="16" xfId="53" applyNumberFormat="1" applyFont="1" applyBorder="1" applyAlignment="1" applyProtection="1">
      <alignment horizontal="center" vertical="center"/>
      <protection locked="0"/>
    </xf>
    <xf numFmtId="172" fontId="19" fillId="0" borderId="17" xfId="0" applyNumberFormat="1" applyFont="1" applyBorder="1" applyAlignment="1" applyProtection="1">
      <alignment horizontal="center" vertical="center"/>
      <protection locked="0"/>
    </xf>
    <xf numFmtId="172" fontId="19" fillId="0" borderId="16" xfId="0" applyNumberFormat="1" applyFont="1" applyBorder="1" applyAlignment="1" applyProtection="1">
      <alignment horizontal="center" vertical="center"/>
      <protection locked="0"/>
    </xf>
    <xf numFmtId="172" fontId="19" fillId="0" borderId="27" xfId="0" applyNumberFormat="1" applyFont="1" applyBorder="1" applyAlignment="1" applyProtection="1">
      <alignment horizontal="center" vertical="center"/>
      <protection locked="0"/>
    </xf>
    <xf numFmtId="172" fontId="19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17" xfId="57" applyFont="1" applyFill="1" applyBorder="1" applyAlignment="1" applyProtection="1">
      <alignment horizontal="center" vertical="center"/>
      <protection locked="0"/>
    </xf>
    <xf numFmtId="0" fontId="16" fillId="0" borderId="16" xfId="57" applyFont="1" applyFill="1" applyBorder="1" applyAlignment="1" applyProtection="1">
      <alignment horizontal="center" vertical="center"/>
      <protection locked="0"/>
    </xf>
    <xf numFmtId="0" fontId="14" fillId="0" borderId="20" xfId="59" applyFont="1" applyBorder="1" applyAlignment="1" applyProtection="1">
      <alignment horizontal="left" vertical="center" wrapText="1"/>
      <protection locked="0"/>
    </xf>
    <xf numFmtId="0" fontId="16" fillId="0" borderId="20" xfId="59" applyFont="1" applyBorder="1" applyAlignment="1" applyProtection="1">
      <alignment horizontal="center" vertical="center"/>
      <protection locked="0"/>
    </xf>
    <xf numFmtId="0" fontId="14" fillId="0" borderId="25" xfId="59" applyFont="1" applyBorder="1" applyAlignment="1" applyProtection="1">
      <alignment horizontal="left" vertical="center" wrapText="1"/>
      <protection locked="0"/>
    </xf>
    <xf numFmtId="0" fontId="14" fillId="0" borderId="28" xfId="59" applyFont="1" applyBorder="1" applyAlignment="1" applyProtection="1">
      <alignment horizontal="left" vertical="center" wrapText="1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11" fillId="0" borderId="0" xfId="57" applyFont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center" vertical="center"/>
      <protection locked="0"/>
    </xf>
    <xf numFmtId="0" fontId="14" fillId="32" borderId="23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9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4" xfId="57" applyFont="1" applyFill="1" applyBorder="1" applyAlignment="1" applyProtection="1">
      <alignment horizontal="center" vertical="center" textRotation="90" wrapText="1"/>
      <protection locked="0"/>
    </xf>
    <xf numFmtId="0" fontId="7" fillId="32" borderId="17" xfId="57" applyFont="1" applyFill="1" applyBorder="1" applyAlignment="1" applyProtection="1">
      <alignment horizontal="center" vertical="center" textRotation="90" wrapText="1"/>
      <protection locked="0"/>
    </xf>
    <xf numFmtId="0" fontId="7" fillId="32" borderId="20" xfId="57" applyFont="1" applyFill="1" applyBorder="1" applyAlignment="1" applyProtection="1">
      <alignment horizontal="center" vertical="center" textRotation="90" wrapText="1"/>
      <protection locked="0"/>
    </xf>
    <xf numFmtId="0" fontId="7" fillId="32" borderId="16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17" xfId="57" applyFont="1" applyFill="1" applyBorder="1" applyAlignment="1" applyProtection="1">
      <alignment horizontal="left" vertical="center" wrapText="1"/>
      <protection locked="0"/>
    </xf>
    <xf numFmtId="0" fontId="14" fillId="32" borderId="20" xfId="57" applyFont="1" applyFill="1" applyBorder="1" applyAlignment="1" applyProtection="1">
      <alignment horizontal="left" vertical="center" wrapText="1"/>
      <protection locked="0"/>
    </xf>
    <xf numFmtId="0" fontId="14" fillId="32" borderId="25" xfId="57" applyFont="1" applyFill="1" applyBorder="1" applyAlignment="1" applyProtection="1">
      <alignment horizontal="left" vertical="center" wrapText="1"/>
      <protection locked="0"/>
    </xf>
    <xf numFmtId="0" fontId="14" fillId="32" borderId="17" xfId="57" applyFont="1" applyFill="1" applyBorder="1" applyAlignment="1" applyProtection="1">
      <alignment horizontal="center" vertical="center" wrapText="1"/>
      <protection locked="0"/>
    </xf>
    <xf numFmtId="0" fontId="14" fillId="32" borderId="20" xfId="57" applyFont="1" applyFill="1" applyBorder="1" applyAlignment="1" applyProtection="1">
      <alignment horizontal="center" vertical="center" wrapText="1"/>
      <protection locked="0"/>
    </xf>
    <xf numFmtId="0" fontId="14" fillId="32" borderId="25" xfId="57" applyFont="1" applyFill="1" applyBorder="1" applyAlignment="1" applyProtection="1">
      <alignment horizontal="center" vertical="center" wrapText="1"/>
      <protection locked="0"/>
    </xf>
    <xf numFmtId="0" fontId="14" fillId="32" borderId="30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31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32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33" xfId="57" applyFont="1" applyFill="1" applyBorder="1" applyAlignment="1" applyProtection="1">
      <alignment horizontal="left" vertical="center" wrapText="1"/>
      <protection locked="0"/>
    </xf>
    <xf numFmtId="0" fontId="14" fillId="32" borderId="34" xfId="57" applyFont="1" applyFill="1" applyBorder="1" applyAlignment="1" applyProtection="1">
      <alignment horizontal="left" vertical="center" wrapText="1"/>
      <protection locked="0"/>
    </xf>
    <xf numFmtId="0" fontId="14" fillId="32" borderId="35" xfId="57" applyFont="1" applyFill="1" applyBorder="1" applyAlignment="1" applyProtection="1">
      <alignment horizontal="left" vertical="center" wrapText="1"/>
      <protection locked="0"/>
    </xf>
    <xf numFmtId="0" fontId="14" fillId="32" borderId="27" xfId="57" applyFont="1" applyFill="1" applyBorder="1" applyAlignment="1" applyProtection="1">
      <alignment horizontal="center" vertical="center" wrapText="1"/>
      <protection locked="0"/>
    </xf>
    <xf numFmtId="0" fontId="14" fillId="32" borderId="36" xfId="57" applyFont="1" applyFill="1" applyBorder="1" applyAlignment="1" applyProtection="1">
      <alignment horizontal="center" vertical="center" wrapText="1"/>
      <protection locked="0"/>
    </xf>
    <xf numFmtId="0" fontId="14" fillId="32" borderId="17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0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16" xfId="57" applyFont="1" applyFill="1" applyBorder="1" applyAlignment="1" applyProtection="1">
      <alignment horizontal="center" vertical="center" textRotation="90" wrapText="1"/>
      <protection locked="0"/>
    </xf>
    <xf numFmtId="0" fontId="16" fillId="32" borderId="14" xfId="53" applyFont="1" applyFill="1" applyBorder="1" applyAlignment="1" applyProtection="1">
      <alignment horizontal="right" vertical="center"/>
      <protection locked="0"/>
    </xf>
    <xf numFmtId="21" fontId="20" fillId="32" borderId="27" xfId="53" applyNumberFormat="1" applyFont="1" applyFill="1" applyBorder="1" applyAlignment="1" applyProtection="1">
      <alignment horizontal="center" vertical="center" wrapText="1"/>
      <protection locked="0"/>
    </xf>
    <xf numFmtId="21" fontId="13" fillId="32" borderId="36" xfId="53" applyNumberFormat="1" applyFont="1" applyFill="1" applyBorder="1" applyAlignment="1" applyProtection="1">
      <alignment horizontal="center" vertical="center"/>
      <protection locked="0"/>
    </xf>
    <xf numFmtId="21" fontId="13" fillId="32" borderId="26" xfId="53" applyNumberFormat="1" applyFont="1" applyFill="1" applyBorder="1" applyAlignment="1" applyProtection="1">
      <alignment horizontal="center" vertical="center"/>
      <protection locked="0"/>
    </xf>
    <xf numFmtId="0" fontId="14" fillId="32" borderId="37" xfId="57" applyFont="1" applyFill="1" applyBorder="1" applyAlignment="1" applyProtection="1">
      <alignment horizontal="center" vertical="center" wrapText="1"/>
      <protection locked="0"/>
    </xf>
    <xf numFmtId="0" fontId="14" fillId="32" borderId="38" xfId="57" applyFont="1" applyFill="1" applyBorder="1" applyAlignment="1" applyProtection="1">
      <alignment horizontal="center" vertical="center" wrapText="1"/>
      <protection locked="0"/>
    </xf>
    <xf numFmtId="0" fontId="14" fillId="32" borderId="39" xfId="57" applyFont="1" applyFill="1" applyBorder="1" applyAlignment="1" applyProtection="1">
      <alignment horizontal="center" vertical="center" wrapText="1"/>
      <protection locked="0"/>
    </xf>
    <xf numFmtId="0" fontId="14" fillId="0" borderId="27" xfId="59" applyFont="1" applyBorder="1" applyAlignment="1" applyProtection="1">
      <alignment horizontal="left" vertical="center" wrapText="1"/>
      <protection locked="0"/>
    </xf>
    <xf numFmtId="0" fontId="14" fillId="0" borderId="26" xfId="59" applyFont="1" applyBorder="1" applyAlignment="1" applyProtection="1">
      <alignment horizontal="left" vertical="center" wrapText="1"/>
      <protection locked="0"/>
    </xf>
    <xf numFmtId="49" fontId="16" fillId="0" borderId="27" xfId="59" applyNumberFormat="1" applyFont="1" applyBorder="1" applyAlignment="1" applyProtection="1">
      <alignment horizontal="center" vertical="center" wrapText="1"/>
      <protection locked="0"/>
    </xf>
    <xf numFmtId="0" fontId="16" fillId="0" borderId="27" xfId="59" applyFont="1" applyBorder="1" applyAlignment="1" applyProtection="1">
      <alignment horizontal="center" vertical="center"/>
      <protection locked="0"/>
    </xf>
    <xf numFmtId="0" fontId="16" fillId="0" borderId="26" xfId="59" applyFont="1" applyBorder="1" applyAlignment="1" applyProtection="1">
      <alignment horizontal="center" vertical="center"/>
      <protection locked="0"/>
    </xf>
    <xf numFmtId="0" fontId="16" fillId="0" borderId="40" xfId="59" applyFont="1" applyBorder="1" applyAlignment="1" applyProtection="1">
      <alignment horizontal="center" vertical="center" wrapText="1"/>
      <protection locked="0"/>
    </xf>
    <xf numFmtId="0" fontId="16" fillId="0" borderId="41" xfId="59" applyFont="1" applyBorder="1" applyAlignment="1" applyProtection="1">
      <alignment horizontal="center" vertical="center" wrapText="1"/>
      <protection locked="0"/>
    </xf>
    <xf numFmtId="0" fontId="16" fillId="0" borderId="27" xfId="55" applyFont="1" applyBorder="1" applyAlignment="1" applyProtection="1">
      <alignment horizontal="center" vertical="center" wrapText="1"/>
      <protection locked="0"/>
    </xf>
    <xf numFmtId="0" fontId="16" fillId="0" borderId="26" xfId="55" applyFont="1" applyBorder="1" applyAlignment="1" applyProtection="1">
      <alignment horizontal="center" vertical="center" wrapText="1"/>
      <protection locked="0"/>
    </xf>
    <xf numFmtId="2" fontId="16" fillId="0" borderId="21" xfId="53" applyNumberFormat="1" applyFont="1" applyBorder="1" applyAlignment="1" applyProtection="1">
      <alignment horizontal="center" vertical="center"/>
      <protection locked="0"/>
    </xf>
    <xf numFmtId="0" fontId="14" fillId="0" borderId="21" xfId="59" applyFont="1" applyBorder="1" applyAlignment="1" applyProtection="1">
      <alignment horizontal="left" vertical="center" wrapText="1"/>
      <protection locked="0"/>
    </xf>
    <xf numFmtId="0" fontId="16" fillId="0" borderId="21" xfId="59" applyFont="1" applyBorder="1" applyAlignment="1" applyProtection="1">
      <alignment horizontal="center" vertical="center"/>
      <protection locked="0"/>
    </xf>
    <xf numFmtId="49" fontId="16" fillId="0" borderId="21" xfId="59" applyNumberFormat="1" applyFont="1" applyBorder="1" applyAlignment="1" applyProtection="1">
      <alignment horizontal="center" vertical="center"/>
      <protection locked="0"/>
    </xf>
    <xf numFmtId="49" fontId="16" fillId="0" borderId="17" xfId="59" applyNumberFormat="1" applyFont="1" applyBorder="1" applyAlignment="1" applyProtection="1">
      <alignment horizontal="center" vertical="center" wrapText="1"/>
      <protection locked="0"/>
    </xf>
    <xf numFmtId="49" fontId="16" fillId="0" borderId="16" xfId="59" applyNumberFormat="1" applyFont="1" applyBorder="1" applyAlignment="1" applyProtection="1">
      <alignment horizontal="center" vertical="center" wrapText="1"/>
      <protection locked="0"/>
    </xf>
    <xf numFmtId="0" fontId="16" fillId="0" borderId="17" xfId="59" applyFont="1" applyBorder="1" applyAlignment="1" applyProtection="1">
      <alignment horizontal="center" vertical="center"/>
      <protection locked="0"/>
    </xf>
    <xf numFmtId="0" fontId="16" fillId="0" borderId="16" xfId="59" applyFont="1" applyBorder="1" applyAlignment="1" applyProtection="1">
      <alignment horizontal="center" vertical="center"/>
      <protection locked="0"/>
    </xf>
    <xf numFmtId="0" fontId="14" fillId="0" borderId="42" xfId="59" applyFont="1" applyBorder="1" applyAlignment="1" applyProtection="1">
      <alignment horizontal="left" vertical="center" wrapText="1"/>
      <protection locked="0"/>
    </xf>
    <xf numFmtId="0" fontId="14" fillId="0" borderId="43" xfId="59" applyFont="1" applyBorder="1" applyAlignment="1" applyProtection="1">
      <alignment horizontal="left" vertical="center" wrapText="1"/>
      <protection locked="0"/>
    </xf>
    <xf numFmtId="0" fontId="16" fillId="0" borderId="21" xfId="57" applyFont="1" applyFill="1" applyBorder="1" applyAlignment="1" applyProtection="1">
      <alignment horizontal="center" vertical="center"/>
      <protection locked="0"/>
    </xf>
    <xf numFmtId="0" fontId="17" fillId="0" borderId="14" xfId="55" applyFont="1" applyBorder="1" applyAlignment="1" applyProtection="1">
      <alignment horizontal="center" vertical="center"/>
      <protection locked="0"/>
    </xf>
    <xf numFmtId="0" fontId="17" fillId="0" borderId="44" xfId="55" applyFont="1" applyBorder="1" applyAlignment="1" applyProtection="1">
      <alignment horizontal="center" vertical="center"/>
      <protection locked="0"/>
    </xf>
    <xf numFmtId="0" fontId="14" fillId="33" borderId="37" xfId="55" applyFont="1" applyFill="1" applyBorder="1" applyAlignment="1" applyProtection="1">
      <alignment horizontal="center" vertical="center" wrapText="1"/>
      <protection locked="0"/>
    </xf>
    <xf numFmtId="0" fontId="14" fillId="33" borderId="39" xfId="55" applyFont="1" applyFill="1" applyBorder="1" applyAlignment="1" applyProtection="1">
      <alignment horizontal="center" vertical="center" wrapText="1"/>
      <protection locked="0"/>
    </xf>
    <xf numFmtId="0" fontId="16" fillId="0" borderId="21" xfId="59" applyFont="1" applyBorder="1" applyAlignment="1" applyProtection="1">
      <alignment horizontal="center" vertical="center" wrapText="1"/>
      <protection locked="0"/>
    </xf>
    <xf numFmtId="172" fontId="19" fillId="0" borderId="21" xfId="0" applyNumberFormat="1" applyFont="1" applyBorder="1" applyAlignment="1" applyProtection="1">
      <alignment horizontal="center" vertical="center"/>
      <protection locked="0"/>
    </xf>
    <xf numFmtId="49" fontId="16" fillId="33" borderId="2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59" applyFont="1" applyBorder="1" applyAlignment="1" applyProtection="1">
      <alignment horizontal="left" vertical="center" wrapText="1"/>
      <protection locked="0"/>
    </xf>
    <xf numFmtId="0" fontId="14" fillId="0" borderId="16" xfId="59" applyFont="1" applyBorder="1" applyAlignment="1" applyProtection="1">
      <alignment horizontal="left" vertical="center" wrapText="1"/>
      <protection locked="0"/>
    </xf>
    <xf numFmtId="49" fontId="16" fillId="0" borderId="17" xfId="59" applyNumberFormat="1" applyFont="1" applyBorder="1" applyAlignment="1" applyProtection="1">
      <alignment horizontal="center" vertical="center"/>
      <protection locked="0"/>
    </xf>
    <xf numFmtId="49" fontId="16" fillId="0" borderId="16" xfId="59" applyNumberFormat="1" applyFont="1" applyBorder="1" applyAlignment="1" applyProtection="1">
      <alignment horizontal="center" vertical="center"/>
      <protection locked="0"/>
    </xf>
    <xf numFmtId="0" fontId="16" fillId="0" borderId="16" xfId="59" applyFont="1" applyBorder="1" applyAlignment="1" applyProtection="1">
      <alignment horizontal="left" vertical="center" wrapText="1"/>
      <protection locked="0"/>
    </xf>
    <xf numFmtId="0" fontId="16" fillId="0" borderId="33" xfId="59" applyFont="1" applyBorder="1" applyAlignment="1" applyProtection="1">
      <alignment horizontal="center" vertical="center"/>
      <protection locked="0"/>
    </xf>
    <xf numFmtId="0" fontId="16" fillId="0" borderId="45" xfId="59" applyFont="1" applyBorder="1" applyAlignment="1" applyProtection="1">
      <alignment horizontal="center" vertical="center"/>
      <protection locked="0"/>
    </xf>
    <xf numFmtId="0" fontId="14" fillId="33" borderId="46" xfId="55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/>
    </xf>
    <xf numFmtId="0" fontId="16" fillId="0" borderId="48" xfId="56" applyFont="1" applyBorder="1" applyAlignment="1" applyProtection="1">
      <alignment horizontal="center" vertical="center" wrapText="1"/>
      <protection locked="0"/>
    </xf>
    <xf numFmtId="0" fontId="16" fillId="0" borderId="49" xfId="56" applyFont="1" applyBorder="1" applyAlignment="1" applyProtection="1">
      <alignment horizontal="center" vertical="center" wrapText="1"/>
      <protection locked="0"/>
    </xf>
    <xf numFmtId="0" fontId="16" fillId="0" borderId="27" xfId="57" applyFont="1" applyFill="1" applyBorder="1" applyAlignment="1" applyProtection="1">
      <alignment horizontal="center" vertical="center"/>
      <protection locked="0"/>
    </xf>
    <xf numFmtId="0" fontId="16" fillId="0" borderId="26" xfId="57" applyFont="1" applyFill="1" applyBorder="1" applyAlignment="1" applyProtection="1">
      <alignment horizontal="center" vertical="center"/>
      <protection locked="0"/>
    </xf>
    <xf numFmtId="49" fontId="16" fillId="33" borderId="27" xfId="59" applyNumberFormat="1" applyFont="1" applyFill="1" applyBorder="1" applyAlignment="1" applyProtection="1">
      <alignment horizontal="center" vertical="center" wrapText="1"/>
      <protection locked="0"/>
    </xf>
    <xf numFmtId="49" fontId="16" fillId="33" borderId="26" xfId="59" applyNumberFormat="1" applyFont="1" applyFill="1" applyBorder="1" applyAlignment="1" applyProtection="1">
      <alignment horizontal="center" vertical="center" wrapText="1"/>
      <protection locked="0"/>
    </xf>
    <xf numFmtId="49" fontId="16" fillId="0" borderId="40" xfId="59" applyNumberFormat="1" applyFont="1" applyBorder="1" applyAlignment="1" applyProtection="1">
      <alignment horizontal="center" vertical="center"/>
      <protection locked="0"/>
    </xf>
    <xf numFmtId="49" fontId="16" fillId="0" borderId="41" xfId="59" applyNumberFormat="1" applyFont="1" applyBorder="1" applyAlignment="1" applyProtection="1">
      <alignment horizontal="center" vertical="center"/>
      <protection locked="0"/>
    </xf>
    <xf numFmtId="49" fontId="16" fillId="33" borderId="17" xfId="59" applyNumberFormat="1" applyFont="1" applyFill="1" applyBorder="1" applyAlignment="1" applyProtection="1">
      <alignment horizontal="center" vertical="center" wrapText="1"/>
      <protection locked="0"/>
    </xf>
    <xf numFmtId="49" fontId="16" fillId="33" borderId="16" xfId="59" applyNumberFormat="1" applyFont="1" applyFill="1" applyBorder="1" applyAlignment="1" applyProtection="1">
      <alignment horizontal="center" vertical="center"/>
      <protection locked="0"/>
    </xf>
    <xf numFmtId="2" fontId="16" fillId="0" borderId="27" xfId="53" applyNumberFormat="1" applyFont="1" applyBorder="1" applyAlignment="1" applyProtection="1">
      <alignment horizontal="center" vertical="center"/>
      <protection locked="0"/>
    </xf>
    <xf numFmtId="2" fontId="16" fillId="0" borderId="26" xfId="53" applyNumberFormat="1" applyFont="1" applyBorder="1" applyAlignment="1" applyProtection="1">
      <alignment horizontal="center" vertical="center"/>
      <protection locked="0"/>
    </xf>
    <xf numFmtId="49" fontId="16" fillId="0" borderId="27" xfId="59" applyNumberFormat="1" applyFont="1" applyBorder="1" applyAlignment="1" applyProtection="1">
      <alignment horizontal="center" vertical="center"/>
      <protection locked="0"/>
    </xf>
    <xf numFmtId="49" fontId="16" fillId="0" borderId="26" xfId="59" applyNumberFormat="1" applyFont="1" applyBorder="1" applyAlignment="1" applyProtection="1">
      <alignment horizontal="center" vertical="center"/>
      <protection locked="0"/>
    </xf>
    <xf numFmtId="49" fontId="16" fillId="0" borderId="20" xfId="59" applyNumberFormat="1" applyFont="1" applyBorder="1" applyAlignment="1" applyProtection="1">
      <alignment horizontal="center" vertical="center"/>
      <protection locked="0"/>
    </xf>
    <xf numFmtId="0" fontId="16" fillId="0" borderId="17" xfId="59" applyFont="1" applyBorder="1" applyAlignment="1" applyProtection="1">
      <alignment horizontal="center" vertical="center" wrapText="1"/>
      <protection locked="0"/>
    </xf>
    <xf numFmtId="0" fontId="16" fillId="0" borderId="16" xfId="59" applyFont="1" applyBorder="1" applyAlignment="1" applyProtection="1">
      <alignment horizontal="center" vertical="center" wrapText="1"/>
      <protection locked="0"/>
    </xf>
    <xf numFmtId="49" fontId="16" fillId="0" borderId="13" xfId="59" applyNumberFormat="1" applyFont="1" applyBorder="1" applyAlignment="1" applyProtection="1">
      <alignment horizontal="center" vertical="center" wrapText="1"/>
      <protection locked="0"/>
    </xf>
    <xf numFmtId="49" fontId="16" fillId="0" borderId="50" xfId="59" applyNumberFormat="1" applyFont="1" applyBorder="1" applyAlignment="1" applyProtection="1">
      <alignment horizontal="center" vertical="center" wrapText="1"/>
      <protection locked="0"/>
    </xf>
    <xf numFmtId="0" fontId="14" fillId="33" borderId="46" xfId="55" applyFont="1" applyFill="1" applyBorder="1" applyAlignment="1" applyProtection="1">
      <alignment horizontal="center" vertical="center" wrapText="1"/>
      <protection locked="0"/>
    </xf>
    <xf numFmtId="0" fontId="14" fillId="33" borderId="47" xfId="55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horizontal="center" vertical="center" wrapText="1"/>
      <protection locked="0"/>
    </xf>
    <xf numFmtId="0" fontId="11" fillId="0" borderId="0" xfId="58" applyFont="1" applyAlignment="1" applyProtection="1">
      <alignment horizontal="center" vertical="center"/>
      <protection locked="0"/>
    </xf>
    <xf numFmtId="0" fontId="5" fillId="0" borderId="0" xfId="58" applyFont="1" applyAlignment="1" applyProtection="1">
      <alignment horizontal="center" vertical="center"/>
      <protection locked="0"/>
    </xf>
    <xf numFmtId="0" fontId="16" fillId="0" borderId="20" xfId="59" applyFont="1" applyBorder="1" applyAlignment="1" applyProtection="1">
      <alignment horizontal="center" vertical="center" wrapText="1"/>
      <protection locked="0"/>
    </xf>
    <xf numFmtId="0" fontId="16" fillId="0" borderId="20" xfId="55" applyFont="1" applyBorder="1" applyAlignment="1" applyProtection="1">
      <alignment horizontal="center" vertical="center" wrapText="1"/>
      <protection locked="0"/>
    </xf>
    <xf numFmtId="2" fontId="16" fillId="0" borderId="20" xfId="53" applyNumberFormat="1" applyFont="1" applyBorder="1" applyAlignment="1" applyProtection="1">
      <alignment horizontal="center" vertical="center"/>
      <protection locked="0"/>
    </xf>
    <xf numFmtId="172" fontId="19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37" xfId="55" applyFont="1" applyBorder="1" applyAlignment="1" applyProtection="1">
      <alignment horizontal="center" vertical="center" wrapText="1"/>
      <protection locked="0"/>
    </xf>
    <xf numFmtId="0" fontId="14" fillId="0" borderId="38" xfId="55" applyFont="1" applyBorder="1" applyAlignment="1" applyProtection="1">
      <alignment horizontal="center" vertical="center" wrapText="1"/>
      <protection locked="0"/>
    </xf>
    <xf numFmtId="0" fontId="14" fillId="0" borderId="39" xfId="55" applyFont="1" applyBorder="1" applyAlignment="1" applyProtection="1">
      <alignment horizontal="center" vertical="center" wrapText="1"/>
      <protection locked="0"/>
    </xf>
    <xf numFmtId="0" fontId="16" fillId="0" borderId="29" xfId="56" applyFont="1" applyBorder="1" applyAlignment="1" applyProtection="1">
      <alignment horizontal="center" vertical="center" wrapText="1"/>
      <protection locked="0"/>
    </xf>
    <xf numFmtId="0" fontId="16" fillId="0" borderId="17" xfId="58" applyFont="1" applyFill="1" applyBorder="1" applyAlignment="1" applyProtection="1">
      <alignment horizontal="center" vertical="center"/>
      <protection locked="0"/>
    </xf>
    <xf numFmtId="0" fontId="16" fillId="0" borderId="20" xfId="58" applyFont="1" applyFill="1" applyBorder="1" applyAlignment="1" applyProtection="1">
      <alignment horizontal="center" vertical="center"/>
      <protection locked="0"/>
    </xf>
    <xf numFmtId="0" fontId="16" fillId="0" borderId="16" xfId="58" applyFont="1" applyFill="1" applyBorder="1" applyAlignment="1" applyProtection="1">
      <alignment horizontal="center" vertical="center"/>
      <protection locked="0"/>
    </xf>
    <xf numFmtId="49" fontId="16" fillId="0" borderId="20" xfId="59" applyNumberFormat="1" applyFont="1" applyBorder="1" applyAlignment="1" applyProtection="1">
      <alignment horizontal="center" vertical="center" wrapText="1"/>
      <protection locked="0"/>
    </xf>
    <xf numFmtId="0" fontId="14" fillId="32" borderId="17" xfId="58" applyFont="1" applyFill="1" applyBorder="1" applyAlignment="1" applyProtection="1">
      <alignment horizontal="center" vertical="center" wrapText="1"/>
      <protection locked="0"/>
    </xf>
    <xf numFmtId="0" fontId="14" fillId="32" borderId="20" xfId="58" applyFont="1" applyFill="1" applyBorder="1" applyAlignment="1" applyProtection="1">
      <alignment horizontal="center" vertical="center" wrapText="1"/>
      <protection locked="0"/>
    </xf>
    <xf numFmtId="0" fontId="14" fillId="32" borderId="16" xfId="58" applyFont="1" applyFill="1" applyBorder="1" applyAlignment="1" applyProtection="1">
      <alignment horizontal="center" vertical="center" wrapText="1"/>
      <protection locked="0"/>
    </xf>
    <xf numFmtId="0" fontId="14" fillId="32" borderId="17" xfId="58" applyFont="1" applyFill="1" applyBorder="1" applyAlignment="1" applyProtection="1">
      <alignment horizontal="center" vertical="center" textRotation="90" wrapText="1"/>
      <protection locked="0"/>
    </xf>
    <xf numFmtId="0" fontId="14" fillId="32" borderId="20" xfId="58" applyFont="1" applyFill="1" applyBorder="1" applyAlignment="1" applyProtection="1">
      <alignment horizontal="center" vertical="center" textRotation="90" wrapText="1"/>
      <protection locked="0"/>
    </xf>
    <xf numFmtId="0" fontId="14" fillId="32" borderId="16" xfId="58" applyFont="1" applyFill="1" applyBorder="1" applyAlignment="1" applyProtection="1">
      <alignment horizontal="center" vertical="center" textRotation="90" wrapText="1"/>
      <protection locked="0"/>
    </xf>
    <xf numFmtId="0" fontId="14" fillId="32" borderId="37" xfId="58" applyFont="1" applyFill="1" applyBorder="1" applyAlignment="1" applyProtection="1">
      <alignment horizontal="center" vertical="center" wrapText="1"/>
      <protection locked="0"/>
    </xf>
    <xf numFmtId="0" fontId="14" fillId="32" borderId="38" xfId="58" applyFont="1" applyFill="1" applyBorder="1" applyAlignment="1" applyProtection="1">
      <alignment horizontal="center" vertical="center" wrapText="1"/>
      <protection locked="0"/>
    </xf>
    <xf numFmtId="0" fontId="14" fillId="32" borderId="39" xfId="58" applyFont="1" applyFill="1" applyBorder="1" applyAlignment="1" applyProtection="1">
      <alignment horizontal="center" vertical="center" wrapText="1"/>
      <protection locked="0"/>
    </xf>
    <xf numFmtId="0" fontId="14" fillId="32" borderId="23" xfId="58" applyFont="1" applyFill="1" applyBorder="1" applyAlignment="1" applyProtection="1">
      <alignment horizontal="center" vertical="center" textRotation="90" wrapText="1"/>
      <protection locked="0"/>
    </xf>
    <xf numFmtId="0" fontId="14" fillId="32" borderId="29" xfId="58" applyFont="1" applyFill="1" applyBorder="1" applyAlignment="1" applyProtection="1">
      <alignment horizontal="center" vertical="center" textRotation="90" wrapText="1"/>
      <protection locked="0"/>
    </xf>
    <xf numFmtId="0" fontId="14" fillId="32" borderId="24" xfId="58" applyFont="1" applyFill="1" applyBorder="1" applyAlignment="1" applyProtection="1">
      <alignment horizontal="center" vertical="center" textRotation="90" wrapText="1"/>
      <protection locked="0"/>
    </xf>
    <xf numFmtId="0" fontId="7" fillId="32" borderId="17" xfId="58" applyFont="1" applyFill="1" applyBorder="1" applyAlignment="1" applyProtection="1">
      <alignment horizontal="center" vertical="center" textRotation="90" wrapText="1"/>
      <protection locked="0"/>
    </xf>
    <xf numFmtId="0" fontId="7" fillId="32" borderId="20" xfId="58" applyFont="1" applyFill="1" applyBorder="1" applyAlignment="1" applyProtection="1">
      <alignment horizontal="center" vertical="center" textRotation="90" wrapText="1"/>
      <protection locked="0"/>
    </xf>
    <xf numFmtId="0" fontId="7" fillId="32" borderId="16" xfId="58" applyFont="1" applyFill="1" applyBorder="1" applyAlignment="1" applyProtection="1">
      <alignment horizontal="center" vertical="center" textRotation="90" wrapText="1"/>
      <protection locked="0"/>
    </xf>
    <xf numFmtId="0" fontId="14" fillId="32" borderId="17" xfId="58" applyFont="1" applyFill="1" applyBorder="1" applyAlignment="1" applyProtection="1">
      <alignment horizontal="left" vertical="center" wrapText="1"/>
      <protection locked="0"/>
    </xf>
    <xf numFmtId="0" fontId="14" fillId="32" borderId="20" xfId="58" applyFont="1" applyFill="1" applyBorder="1" applyAlignment="1" applyProtection="1">
      <alignment horizontal="left" vertical="center" wrapText="1"/>
      <protection locked="0"/>
    </xf>
    <xf numFmtId="0" fontId="14" fillId="32" borderId="16" xfId="58" applyFont="1" applyFill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ыездка технические1" xfId="55"/>
    <cellStyle name="Обычный_Измайлово-2003" xfId="56"/>
    <cellStyle name="Обычный_Лист Microsoft Excel" xfId="57"/>
    <cellStyle name="Обычный_Лист Microsoft Excel 2" xfId="58"/>
    <cellStyle name="Обычный_Россия (В) юниоры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95250</xdr:rowOff>
    </xdr:from>
    <xdr:to>
      <xdr:col>3</xdr:col>
      <xdr:colOff>266700</xdr:colOff>
      <xdr:row>1</xdr:row>
      <xdr:rowOff>66675</xdr:rowOff>
    </xdr:to>
    <xdr:pic>
      <xdr:nvPicPr>
        <xdr:cNvPr id="2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95250</xdr:rowOff>
    </xdr:from>
    <xdr:to>
      <xdr:col>3</xdr:col>
      <xdr:colOff>266700</xdr:colOff>
      <xdr:row>1</xdr:row>
      <xdr:rowOff>66675</xdr:rowOff>
    </xdr:to>
    <xdr:pic>
      <xdr:nvPicPr>
        <xdr:cNvPr id="2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0</xdr:rowOff>
    </xdr:to>
    <xdr:pic>
      <xdr:nvPicPr>
        <xdr:cNvPr id="2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257175</xdr:colOff>
      <xdr:row>0</xdr:row>
      <xdr:rowOff>561975</xdr:rowOff>
    </xdr:to>
    <xdr:pic>
      <xdr:nvPicPr>
        <xdr:cNvPr id="3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95250</xdr:rowOff>
    </xdr:from>
    <xdr:to>
      <xdr:col>3</xdr:col>
      <xdr:colOff>266700</xdr:colOff>
      <xdr:row>1</xdr:row>
      <xdr:rowOff>66675</xdr:rowOff>
    </xdr:to>
    <xdr:pic>
      <xdr:nvPicPr>
        <xdr:cNvPr id="4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90" zoomScaleNormal="90" zoomScaleSheetLayoutView="70" zoomScalePageLayoutView="0" workbookViewId="0" topLeftCell="A4">
      <selection activeCell="L18" sqref="L18"/>
    </sheetView>
  </sheetViews>
  <sheetFormatPr defaultColWidth="9.140625" defaultRowHeight="15"/>
  <cols>
    <col min="1" max="1" width="4.140625" style="3" customWidth="1"/>
    <col min="2" max="2" width="4.7109375" style="3" customWidth="1"/>
    <col min="3" max="3" width="15.7109375" style="3" customWidth="1"/>
    <col min="4" max="4" width="7.7109375" style="3" customWidth="1"/>
    <col min="5" max="5" width="0.13671875" style="3" customWidth="1"/>
    <col min="6" max="6" width="26.140625" style="3" customWidth="1"/>
    <col min="7" max="7" width="7.7109375" style="3" customWidth="1"/>
    <col min="8" max="8" width="14.28125" style="42" customWidth="1"/>
    <col min="9" max="9" width="17.140625" style="3" customWidth="1"/>
    <col min="10" max="10" width="3.7109375" style="3" customWidth="1"/>
    <col min="11" max="11" width="9.7109375" style="3" customWidth="1"/>
    <col min="12" max="12" width="10.7109375" style="3" customWidth="1"/>
    <col min="13" max="17" width="9.7109375" style="3" customWidth="1"/>
    <col min="18" max="18" width="12.7109375" style="3" customWidth="1"/>
    <col min="19" max="19" width="9.7109375" style="3" customWidth="1"/>
    <col min="20" max="20" width="14.8515625" style="3" customWidth="1"/>
    <col min="21" max="16384" width="9.140625" style="3" customWidth="1"/>
  </cols>
  <sheetData>
    <row r="1" spans="1:19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44" customFormat="1" ht="30" customHeight="1">
      <c r="A2" s="103" t="s">
        <v>51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4" customFormat="1" ht="15.75" customHeigh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s="5" customFormat="1" ht="15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s="6" customFormat="1" ht="15.75" customHeight="1">
      <c r="A5" s="107" t="s">
        <v>31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19" s="8" customFormat="1" ht="15" customHeight="1" thickBot="1">
      <c r="A6" s="43" t="s">
        <v>50</v>
      </c>
      <c r="B6" s="14"/>
      <c r="C6" s="16"/>
      <c r="D6" s="16"/>
      <c r="E6" s="16"/>
      <c r="F6" s="16"/>
      <c r="G6" s="16"/>
      <c r="H6" s="15"/>
      <c r="I6" s="7"/>
      <c r="J6" s="7"/>
      <c r="K6" s="7"/>
      <c r="L6" s="7"/>
      <c r="M6" s="7"/>
      <c r="N6" s="7"/>
      <c r="O6" s="7"/>
      <c r="P6" s="7"/>
      <c r="Q6" s="7"/>
      <c r="R6" s="7"/>
      <c r="S6" s="9" t="s">
        <v>49</v>
      </c>
    </row>
    <row r="7" spans="1:20" s="10" customFormat="1" ht="15" customHeight="1">
      <c r="A7" s="108" t="s">
        <v>9</v>
      </c>
      <c r="B7" s="111" t="s">
        <v>8</v>
      </c>
      <c r="C7" s="114" t="s">
        <v>25</v>
      </c>
      <c r="D7" s="117" t="s">
        <v>10</v>
      </c>
      <c r="E7" s="120" t="s">
        <v>11</v>
      </c>
      <c r="F7" s="123" t="s">
        <v>26</v>
      </c>
      <c r="G7" s="117" t="s">
        <v>10</v>
      </c>
      <c r="H7" s="126" t="s">
        <v>12</v>
      </c>
      <c r="I7" s="117" t="s">
        <v>13</v>
      </c>
      <c r="J7" s="128" t="s">
        <v>2</v>
      </c>
      <c r="K7" s="22" t="s">
        <v>23</v>
      </c>
      <c r="L7" s="23">
        <v>15</v>
      </c>
      <c r="M7" s="24" t="s">
        <v>5</v>
      </c>
      <c r="N7" s="131" t="s">
        <v>22</v>
      </c>
      <c r="O7" s="131"/>
      <c r="P7" s="24">
        <v>1</v>
      </c>
      <c r="Q7" s="25" t="s">
        <v>6</v>
      </c>
      <c r="R7" s="26">
        <v>0.020833333333333332</v>
      </c>
      <c r="S7" s="132" t="s">
        <v>27</v>
      </c>
      <c r="T7" s="135" t="s">
        <v>14</v>
      </c>
    </row>
    <row r="8" spans="1:20" s="10" customFormat="1" ht="15" customHeight="1">
      <c r="A8" s="109"/>
      <c r="B8" s="112"/>
      <c r="C8" s="115"/>
      <c r="D8" s="118"/>
      <c r="E8" s="121"/>
      <c r="F8" s="124"/>
      <c r="G8" s="118"/>
      <c r="H8" s="127"/>
      <c r="I8" s="118"/>
      <c r="J8" s="129"/>
      <c r="K8" s="17" t="s">
        <v>24</v>
      </c>
      <c r="L8" s="13">
        <v>15</v>
      </c>
      <c r="M8" s="18" t="s">
        <v>5</v>
      </c>
      <c r="N8" s="19"/>
      <c r="O8" s="19"/>
      <c r="P8" s="18"/>
      <c r="Q8" s="20"/>
      <c r="R8" s="21"/>
      <c r="S8" s="133"/>
      <c r="T8" s="136"/>
    </row>
    <row r="9" spans="1:20" s="10" customFormat="1" ht="39.75" customHeight="1" thickBot="1">
      <c r="A9" s="110"/>
      <c r="B9" s="113"/>
      <c r="C9" s="116"/>
      <c r="D9" s="119"/>
      <c r="E9" s="122"/>
      <c r="F9" s="125"/>
      <c r="G9" s="119"/>
      <c r="H9" s="127"/>
      <c r="I9" s="119"/>
      <c r="J9" s="130"/>
      <c r="K9" s="27" t="s">
        <v>17</v>
      </c>
      <c r="L9" s="28" t="s">
        <v>18</v>
      </c>
      <c r="M9" s="29" t="s">
        <v>19</v>
      </c>
      <c r="N9" s="29" t="s">
        <v>20</v>
      </c>
      <c r="O9" s="29" t="s">
        <v>7</v>
      </c>
      <c r="P9" s="30" t="s">
        <v>3</v>
      </c>
      <c r="Q9" s="30" t="s">
        <v>4</v>
      </c>
      <c r="R9" s="31" t="s">
        <v>21</v>
      </c>
      <c r="S9" s="134"/>
      <c r="T9" s="137"/>
    </row>
    <row r="10" spans="1:20" s="11" customFormat="1" ht="23.25" customHeight="1">
      <c r="A10" s="83">
        <v>1</v>
      </c>
      <c r="B10" s="97">
        <v>113</v>
      </c>
      <c r="C10" s="99" t="s">
        <v>88</v>
      </c>
      <c r="D10" s="164" t="s">
        <v>82</v>
      </c>
      <c r="E10" s="100"/>
      <c r="F10" s="99" t="s">
        <v>84</v>
      </c>
      <c r="G10" s="85" t="s">
        <v>100</v>
      </c>
      <c r="H10" s="87" t="s">
        <v>94</v>
      </c>
      <c r="I10" s="89" t="s">
        <v>93</v>
      </c>
      <c r="J10" s="32">
        <v>1</v>
      </c>
      <c r="K10" s="33">
        <v>0.5326388888888889</v>
      </c>
      <c r="L10" s="34">
        <v>0.574050925925926</v>
      </c>
      <c r="M10" s="33">
        <v>0.5755208333333334</v>
      </c>
      <c r="N10" s="33">
        <f aca="true" t="shared" si="0" ref="N10:N21">M10-L10</f>
        <v>0.0014699074074073781</v>
      </c>
      <c r="O10" s="35">
        <f aca="true" t="shared" si="1" ref="O10:O21">L10-K10</f>
        <v>0.04141203703703711</v>
      </c>
      <c r="P10" s="36">
        <f>$L$7/O10/24</f>
        <v>15.092230296254867</v>
      </c>
      <c r="Q10" s="91">
        <f>SUM($L$7:$L$8)/R10/24</f>
        <v>15.200562983814228</v>
      </c>
      <c r="R10" s="93">
        <f>SUM(O10:O11)</f>
        <v>0.08223379629629624</v>
      </c>
      <c r="S10" s="95">
        <f>N10+R10</f>
        <v>0.08370370370370361</v>
      </c>
      <c r="T10" s="160"/>
    </row>
    <row r="11" spans="1:20" s="11" customFormat="1" ht="23.25" customHeight="1" thickBot="1">
      <c r="A11" s="84"/>
      <c r="B11" s="98"/>
      <c r="C11" s="99"/>
      <c r="D11" s="164"/>
      <c r="E11" s="100"/>
      <c r="F11" s="99"/>
      <c r="G11" s="86"/>
      <c r="H11" s="88"/>
      <c r="I11" s="90"/>
      <c r="J11" s="37">
        <v>2</v>
      </c>
      <c r="K11" s="38">
        <f>M10+$R$7</f>
        <v>0.5963541666666667</v>
      </c>
      <c r="L11" s="39">
        <v>0.6371759259259259</v>
      </c>
      <c r="M11" s="38">
        <v>0.6392708333333333</v>
      </c>
      <c r="N11" s="38">
        <f t="shared" si="0"/>
        <v>0.002094907407407476</v>
      </c>
      <c r="O11" s="40">
        <f t="shared" si="1"/>
        <v>0.04082175925925913</v>
      </c>
      <c r="P11" s="41">
        <f>$L$8/O11/24</f>
        <v>15.310462149135292</v>
      </c>
      <c r="Q11" s="92"/>
      <c r="R11" s="94"/>
      <c r="S11" s="96"/>
      <c r="T11" s="161"/>
    </row>
    <row r="12" spans="1:20" s="11" customFormat="1" ht="23.25" customHeight="1">
      <c r="A12" s="83">
        <v>2</v>
      </c>
      <c r="B12" s="97">
        <v>114</v>
      </c>
      <c r="C12" s="165" t="s">
        <v>73</v>
      </c>
      <c r="D12" s="85" t="s">
        <v>100</v>
      </c>
      <c r="E12" s="153"/>
      <c r="F12" s="165" t="s">
        <v>74</v>
      </c>
      <c r="G12" s="167" t="s">
        <v>75</v>
      </c>
      <c r="H12" s="87" t="s">
        <v>38</v>
      </c>
      <c r="I12" s="89" t="s">
        <v>28</v>
      </c>
      <c r="J12" s="32">
        <v>1</v>
      </c>
      <c r="K12" s="33">
        <v>0.5326388888888889</v>
      </c>
      <c r="L12" s="34">
        <v>0.5775578703703704</v>
      </c>
      <c r="M12" s="33">
        <v>0.5791435185185185</v>
      </c>
      <c r="N12" s="33">
        <f t="shared" si="0"/>
        <v>0.0015856481481481</v>
      </c>
      <c r="O12" s="35">
        <f t="shared" si="1"/>
        <v>0.044918981481481546</v>
      </c>
      <c r="P12" s="36">
        <f>$L$7/O12/24</f>
        <v>13.913939706261253</v>
      </c>
      <c r="Q12" s="91">
        <f>SUM($L$7:$L$8)/R12/24</f>
        <v>14.421151021498185</v>
      </c>
      <c r="R12" s="93">
        <f>SUM(O12:O13)</f>
        <v>0.08667824074074082</v>
      </c>
      <c r="S12" s="95">
        <f>N12+R12</f>
        <v>0.08826388888888892</v>
      </c>
      <c r="T12" s="160"/>
    </row>
    <row r="13" spans="1:20" s="11" customFormat="1" ht="23.25" customHeight="1" thickBot="1">
      <c r="A13" s="84"/>
      <c r="B13" s="98"/>
      <c r="C13" s="166"/>
      <c r="D13" s="86"/>
      <c r="E13" s="154"/>
      <c r="F13" s="166"/>
      <c r="G13" s="168"/>
      <c r="H13" s="88"/>
      <c r="I13" s="90"/>
      <c r="J13" s="37">
        <v>2</v>
      </c>
      <c r="K13" s="38">
        <f>M12+$R$7</f>
        <v>0.5999768518518519</v>
      </c>
      <c r="L13" s="39">
        <v>0.6417361111111112</v>
      </c>
      <c r="M13" s="38">
        <v>0.6460532407407408</v>
      </c>
      <c r="N13" s="38">
        <f t="shared" si="0"/>
        <v>0.004317129629629601</v>
      </c>
      <c r="O13" s="40">
        <f t="shared" si="1"/>
        <v>0.041759259259259274</v>
      </c>
      <c r="P13" s="41">
        <f>$L$8/O13/24</f>
        <v>14.966740576496669</v>
      </c>
      <c r="Q13" s="92"/>
      <c r="R13" s="94"/>
      <c r="S13" s="96"/>
      <c r="T13" s="161"/>
    </row>
    <row r="14" spans="1:20" s="11" customFormat="1" ht="23.25" customHeight="1">
      <c r="A14" s="83">
        <v>3</v>
      </c>
      <c r="B14" s="97">
        <v>120</v>
      </c>
      <c r="C14" s="138" t="s">
        <v>60</v>
      </c>
      <c r="D14" s="140" t="s">
        <v>61</v>
      </c>
      <c r="E14" s="141"/>
      <c r="F14" s="138" t="s">
        <v>62</v>
      </c>
      <c r="G14" s="140" t="s">
        <v>63</v>
      </c>
      <c r="H14" s="143" t="s">
        <v>64</v>
      </c>
      <c r="I14" s="145" t="s">
        <v>65</v>
      </c>
      <c r="J14" s="32">
        <v>1</v>
      </c>
      <c r="K14" s="33">
        <v>0.5326388888888889</v>
      </c>
      <c r="L14" s="34">
        <v>0.5799189814814815</v>
      </c>
      <c r="M14" s="33">
        <v>0.5847685185185185</v>
      </c>
      <c r="N14" s="33">
        <f>M14-L14</f>
        <v>0.004849537037037055</v>
      </c>
      <c r="O14" s="35">
        <f>L14-K14</f>
        <v>0.04728009259259258</v>
      </c>
      <c r="P14" s="36">
        <f>$L$7/O14/24</f>
        <v>13.219094247246025</v>
      </c>
      <c r="Q14" s="91">
        <f>SUM($L$7:$L$8)/R14/24</f>
        <v>13.057671381936892</v>
      </c>
      <c r="R14" s="93">
        <f>SUM(O14:O15)</f>
        <v>0.09572916666666664</v>
      </c>
      <c r="S14" s="95">
        <f>N14+R14</f>
        <v>0.1005787037037037</v>
      </c>
      <c r="T14" s="160"/>
    </row>
    <row r="15" spans="1:20" s="11" customFormat="1" ht="23.25" customHeight="1" thickBot="1">
      <c r="A15" s="84"/>
      <c r="B15" s="98"/>
      <c r="C15" s="139"/>
      <c r="D15" s="86"/>
      <c r="E15" s="142"/>
      <c r="F15" s="139"/>
      <c r="G15" s="86"/>
      <c r="H15" s="144"/>
      <c r="I15" s="146"/>
      <c r="J15" s="37">
        <v>2</v>
      </c>
      <c r="K15" s="38">
        <f>M14+$R$7</f>
        <v>0.6056018518518519</v>
      </c>
      <c r="L15" s="39">
        <v>0.654050925925926</v>
      </c>
      <c r="M15" s="38">
        <v>0.6606365740740741</v>
      </c>
      <c r="N15" s="38">
        <f>M15-L15</f>
        <v>0.006585648148148104</v>
      </c>
      <c r="O15" s="40">
        <f>L15-K15</f>
        <v>0.04844907407407406</v>
      </c>
      <c r="P15" s="41">
        <f>$L$8/O15/24</f>
        <v>12.900143334925948</v>
      </c>
      <c r="Q15" s="92"/>
      <c r="R15" s="94"/>
      <c r="S15" s="96"/>
      <c r="T15" s="161"/>
    </row>
    <row r="16" spans="1:20" s="11" customFormat="1" ht="23.25" customHeight="1">
      <c r="A16" s="83">
        <v>4</v>
      </c>
      <c r="B16" s="97">
        <v>16</v>
      </c>
      <c r="C16" s="99" t="s">
        <v>90</v>
      </c>
      <c r="D16" s="85" t="s">
        <v>100</v>
      </c>
      <c r="E16" s="100"/>
      <c r="F16" s="101" t="s">
        <v>87</v>
      </c>
      <c r="G16" s="85" t="s">
        <v>100</v>
      </c>
      <c r="H16" s="87" t="s">
        <v>97</v>
      </c>
      <c r="I16" s="89" t="s">
        <v>93</v>
      </c>
      <c r="J16" s="32">
        <v>1</v>
      </c>
      <c r="K16" s="33">
        <v>0.5326388888888889</v>
      </c>
      <c r="L16" s="34">
        <v>0.5754976851851852</v>
      </c>
      <c r="M16" s="33">
        <v>0.5848958333333333</v>
      </c>
      <c r="N16" s="33">
        <f>M16-L16</f>
        <v>0.0093981481481481</v>
      </c>
      <c r="O16" s="35">
        <f>L16-K16</f>
        <v>0.0428587962962963</v>
      </c>
      <c r="P16" s="36">
        <f>$L$7/O16/24</f>
        <v>14.582770726438023</v>
      </c>
      <c r="Q16" s="91">
        <f>SUM($L$7:$L$8)/R16/24</f>
        <v>13.651877133105804</v>
      </c>
      <c r="R16" s="93">
        <f>SUM(O16:O17)</f>
        <v>0.09156249999999999</v>
      </c>
      <c r="S16" s="95">
        <f>N16+R16</f>
        <v>0.10096064814814809</v>
      </c>
      <c r="T16" s="160"/>
    </row>
    <row r="17" spans="1:20" s="11" customFormat="1" ht="23.25" customHeight="1" thickBot="1">
      <c r="A17" s="84"/>
      <c r="B17" s="98"/>
      <c r="C17" s="99"/>
      <c r="D17" s="86"/>
      <c r="E17" s="100"/>
      <c r="F17" s="102"/>
      <c r="G17" s="86"/>
      <c r="H17" s="88"/>
      <c r="I17" s="90"/>
      <c r="J17" s="37">
        <v>2</v>
      </c>
      <c r="K17" s="38">
        <f>M16+$R$7</f>
        <v>0.6057291666666667</v>
      </c>
      <c r="L17" s="39">
        <v>0.6544328703703703</v>
      </c>
      <c r="M17" s="38">
        <v>0.6634375</v>
      </c>
      <c r="N17" s="38">
        <f>M17-L17</f>
        <v>0.009004629629629668</v>
      </c>
      <c r="O17" s="40">
        <f>L17-K17</f>
        <v>0.048703703703703694</v>
      </c>
      <c r="P17" s="41">
        <f>$L$8/O17/24</f>
        <v>12.832699619771866</v>
      </c>
      <c r="Q17" s="92"/>
      <c r="R17" s="94"/>
      <c r="S17" s="96"/>
      <c r="T17" s="161"/>
    </row>
    <row r="18" spans="1:20" s="11" customFormat="1" ht="23.25" customHeight="1">
      <c r="A18" s="83">
        <v>5</v>
      </c>
      <c r="B18" s="97">
        <v>119</v>
      </c>
      <c r="C18" s="138" t="s">
        <v>39</v>
      </c>
      <c r="D18" s="151" t="s">
        <v>43</v>
      </c>
      <c r="E18" s="153"/>
      <c r="F18" s="155" t="s">
        <v>83</v>
      </c>
      <c r="G18" s="85" t="s">
        <v>100</v>
      </c>
      <c r="H18" s="158" t="s">
        <v>95</v>
      </c>
      <c r="I18" s="89" t="s">
        <v>28</v>
      </c>
      <c r="J18" s="32">
        <v>1</v>
      </c>
      <c r="K18" s="33">
        <v>0.5326388888888889</v>
      </c>
      <c r="L18" s="34">
        <v>0.5800347222222222</v>
      </c>
      <c r="M18" s="33">
        <v>0.5895370370370371</v>
      </c>
      <c r="N18" s="33">
        <f t="shared" si="0"/>
        <v>0.009502314814814894</v>
      </c>
      <c r="O18" s="35">
        <f t="shared" si="1"/>
        <v>0.047395833333333304</v>
      </c>
      <c r="P18" s="36">
        <f>$L$7/O18/24</f>
        <v>13.186813186813195</v>
      </c>
      <c r="Q18" s="91">
        <f>SUM($L$7:$L$8)/R18/24</f>
        <v>13.59858977587511</v>
      </c>
      <c r="R18" s="93">
        <f>SUM(O18:O19)</f>
        <v>0.0919212962962962</v>
      </c>
      <c r="S18" s="95">
        <f>N18+R18</f>
        <v>0.10142361111111109</v>
      </c>
      <c r="T18" s="160"/>
    </row>
    <row r="19" spans="1:20" s="11" customFormat="1" ht="22.5" customHeight="1" thickBot="1">
      <c r="A19" s="84"/>
      <c r="B19" s="98"/>
      <c r="C19" s="139"/>
      <c r="D19" s="152"/>
      <c r="E19" s="154"/>
      <c r="F19" s="156"/>
      <c r="G19" s="86"/>
      <c r="H19" s="159"/>
      <c r="I19" s="90"/>
      <c r="J19" s="37">
        <v>2</v>
      </c>
      <c r="K19" s="38">
        <f>M18+$R$7</f>
        <v>0.6103703703703705</v>
      </c>
      <c r="L19" s="39">
        <v>0.6548958333333333</v>
      </c>
      <c r="M19" s="38">
        <v>0.6668402777777778</v>
      </c>
      <c r="N19" s="38">
        <f t="shared" si="0"/>
        <v>0.011944444444444424</v>
      </c>
      <c r="O19" s="40">
        <f t="shared" si="1"/>
        <v>0.04452546296296289</v>
      </c>
      <c r="P19" s="41">
        <f>$L$8/O19/24</f>
        <v>14.036911879386558</v>
      </c>
      <c r="Q19" s="92"/>
      <c r="R19" s="94"/>
      <c r="S19" s="96"/>
      <c r="T19" s="161"/>
    </row>
    <row r="20" spans="1:20" s="11" customFormat="1" ht="23.25" customHeight="1" thickBot="1">
      <c r="A20" s="83"/>
      <c r="B20" s="157">
        <v>19</v>
      </c>
      <c r="C20" s="148" t="s">
        <v>89</v>
      </c>
      <c r="D20" s="85" t="s">
        <v>100</v>
      </c>
      <c r="E20" s="149"/>
      <c r="F20" s="148" t="s">
        <v>86</v>
      </c>
      <c r="G20" s="150" t="s">
        <v>85</v>
      </c>
      <c r="H20" s="162" t="s">
        <v>96</v>
      </c>
      <c r="I20" s="89" t="s">
        <v>93</v>
      </c>
      <c r="J20" s="75">
        <v>1</v>
      </c>
      <c r="K20" s="76">
        <v>0.5326388888888889</v>
      </c>
      <c r="L20" s="77">
        <v>0.5686226851851852</v>
      </c>
      <c r="M20" s="76">
        <v>0.5751736111111111</v>
      </c>
      <c r="N20" s="76">
        <f t="shared" si="0"/>
        <v>0.006550925925925877</v>
      </c>
      <c r="O20" s="78">
        <f t="shared" si="1"/>
        <v>0.03598379629629633</v>
      </c>
      <c r="P20" s="81">
        <f>$L$7/O20/24</f>
        <v>17.36892891605016</v>
      </c>
      <c r="Q20" s="147"/>
      <c r="R20" s="163"/>
      <c r="S20" s="82" t="s">
        <v>104</v>
      </c>
      <c r="T20" s="82"/>
    </row>
    <row r="21" spans="1:20" s="11" customFormat="1" ht="23.25" customHeight="1" thickBot="1">
      <c r="A21" s="84"/>
      <c r="B21" s="157"/>
      <c r="C21" s="148"/>
      <c r="D21" s="86"/>
      <c r="E21" s="149"/>
      <c r="F21" s="148"/>
      <c r="G21" s="150"/>
      <c r="H21" s="162"/>
      <c r="I21" s="90"/>
      <c r="J21" s="75">
        <v>2</v>
      </c>
      <c r="K21" s="76"/>
      <c r="L21" s="80"/>
      <c r="M21" s="76"/>
      <c r="N21" s="76"/>
      <c r="O21" s="78"/>
      <c r="P21" s="79"/>
      <c r="Q21" s="147"/>
      <c r="R21" s="163"/>
      <c r="S21" s="82"/>
      <c r="T21" s="82"/>
    </row>
    <row r="22" spans="1:20" s="11" customFormat="1" ht="23.25" customHeight="1">
      <c r="A22" s="62"/>
      <c r="B22" s="63"/>
      <c r="C22" s="64"/>
      <c r="D22" s="74"/>
      <c r="E22" s="65"/>
      <c r="F22" s="64"/>
      <c r="G22" s="61"/>
      <c r="H22" s="66"/>
      <c r="I22" s="67"/>
      <c r="J22" s="67"/>
      <c r="K22" s="68"/>
      <c r="L22" s="69"/>
      <c r="M22" s="68"/>
      <c r="N22" s="68"/>
      <c r="O22" s="70"/>
      <c r="P22" s="71"/>
      <c r="Q22" s="71"/>
      <c r="R22" s="72"/>
      <c r="S22" s="72"/>
      <c r="T22" s="73"/>
    </row>
    <row r="23" spans="3:20" ht="36.75" customHeight="1">
      <c r="C23" s="12" t="s">
        <v>15</v>
      </c>
      <c r="D23" s="12"/>
      <c r="F23" s="11"/>
      <c r="G23" s="44" t="s">
        <v>32</v>
      </c>
      <c r="T23" s="73"/>
    </row>
    <row r="24" spans="3:20" ht="36.75" customHeight="1">
      <c r="C24" s="12" t="s">
        <v>16</v>
      </c>
      <c r="D24" s="12"/>
      <c r="G24" s="44" t="s">
        <v>33</v>
      </c>
      <c r="T24" s="73"/>
    </row>
  </sheetData>
  <sheetProtection formatCells="0" formatColumns="0" formatRows="0" insertColumns="0" insertRows="0" insertHyperlinks="0" deleteColumns="0" deleteRows="0" sort="0" autoFilter="0" pivotTables="0"/>
  <mergeCells count="95">
    <mergeCell ref="R14:R15"/>
    <mergeCell ref="S14:S15"/>
    <mergeCell ref="T14:T15"/>
    <mergeCell ref="S10:S11"/>
    <mergeCell ref="R12:R13"/>
    <mergeCell ref="S12:S13"/>
    <mergeCell ref="T10:T11"/>
    <mergeCell ref="T16:T17"/>
    <mergeCell ref="Q10:Q11"/>
    <mergeCell ref="I12:I13"/>
    <mergeCell ref="Q12:Q13"/>
    <mergeCell ref="G12:G13"/>
    <mergeCell ref="H12:H13"/>
    <mergeCell ref="T12:T13"/>
    <mergeCell ref="A12:A13"/>
    <mergeCell ref="B12:B13"/>
    <mergeCell ref="C12:C13"/>
    <mergeCell ref="D12:D13"/>
    <mergeCell ref="E12:E13"/>
    <mergeCell ref="F12:F13"/>
    <mergeCell ref="F10:F11"/>
    <mergeCell ref="R10:R11"/>
    <mergeCell ref="A10:A11"/>
    <mergeCell ref="B10:B11"/>
    <mergeCell ref="C10:C11"/>
    <mergeCell ref="D10:D11"/>
    <mergeCell ref="E10:E11"/>
    <mergeCell ref="G10:G11"/>
    <mergeCell ref="H10:H11"/>
    <mergeCell ref="I10:I11"/>
    <mergeCell ref="B20:B21"/>
    <mergeCell ref="H18:H19"/>
    <mergeCell ref="I18:I19"/>
    <mergeCell ref="T18:T19"/>
    <mergeCell ref="Q18:Q19"/>
    <mergeCell ref="R18:R19"/>
    <mergeCell ref="S18:S19"/>
    <mergeCell ref="H20:H21"/>
    <mergeCell ref="R20:R21"/>
    <mergeCell ref="S20:S21"/>
    <mergeCell ref="A18:A19"/>
    <mergeCell ref="B18:B19"/>
    <mergeCell ref="C18:C19"/>
    <mergeCell ref="D18:D19"/>
    <mergeCell ref="E18:E19"/>
    <mergeCell ref="F18:F19"/>
    <mergeCell ref="C20:C21"/>
    <mergeCell ref="D20:D21"/>
    <mergeCell ref="E20:E21"/>
    <mergeCell ref="F20:F21"/>
    <mergeCell ref="G20:G21"/>
    <mergeCell ref="G18:G19"/>
    <mergeCell ref="F14:F15"/>
    <mergeCell ref="G14:G15"/>
    <mergeCell ref="H14:H15"/>
    <mergeCell ref="I14:I15"/>
    <mergeCell ref="I20:I21"/>
    <mergeCell ref="Q20:Q21"/>
    <mergeCell ref="Q14:Q15"/>
    <mergeCell ref="I7:I9"/>
    <mergeCell ref="J7:J9"/>
    <mergeCell ref="N7:O7"/>
    <mergeCell ref="S7:S9"/>
    <mergeCell ref="T7:T9"/>
    <mergeCell ref="A14:A15"/>
    <mergeCell ref="B14:B15"/>
    <mergeCell ref="C14:C15"/>
    <mergeCell ref="D14:D15"/>
    <mergeCell ref="E14:E15"/>
    <mergeCell ref="C7:C9"/>
    <mergeCell ref="D7:D9"/>
    <mergeCell ref="E7:E9"/>
    <mergeCell ref="F7:F9"/>
    <mergeCell ref="G7:G9"/>
    <mergeCell ref="H7:H9"/>
    <mergeCell ref="C16:C17"/>
    <mergeCell ref="D16:D17"/>
    <mergeCell ref="E16:E17"/>
    <mergeCell ref="F16:F17"/>
    <mergeCell ref="A2:T2"/>
    <mergeCell ref="A3:T3"/>
    <mergeCell ref="A4:T4"/>
    <mergeCell ref="A5:T5"/>
    <mergeCell ref="A7:A9"/>
    <mergeCell ref="B7:B9"/>
    <mergeCell ref="T20:T21"/>
    <mergeCell ref="A20:A21"/>
    <mergeCell ref="G16:G17"/>
    <mergeCell ref="H16:H17"/>
    <mergeCell ref="I16:I17"/>
    <mergeCell ref="Q16:Q17"/>
    <mergeCell ref="R16:R17"/>
    <mergeCell ref="S16:S17"/>
    <mergeCell ref="A16:A17"/>
    <mergeCell ref="B16:B17"/>
  </mergeCells>
  <printOptions horizontalCentered="1"/>
  <pageMargins left="0" right="0" top="0" bottom="0" header="0" footer="0"/>
  <pageSetup fitToHeight="0" fitToWidth="1" horizontalDpi="600" verticalDpi="600" orientation="landscape" paperSize="9" scale="72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90" zoomScaleNormal="90" zoomScaleSheetLayoutView="70" zoomScalePageLayoutView="0" workbookViewId="0" topLeftCell="A7">
      <selection activeCell="S27" sqref="S27"/>
    </sheetView>
  </sheetViews>
  <sheetFormatPr defaultColWidth="9.140625" defaultRowHeight="15"/>
  <cols>
    <col min="1" max="1" width="4.140625" style="3" customWidth="1"/>
    <col min="2" max="2" width="4.7109375" style="3" customWidth="1"/>
    <col min="3" max="3" width="15.7109375" style="3" customWidth="1"/>
    <col min="4" max="4" width="7.7109375" style="3" customWidth="1"/>
    <col min="5" max="5" width="0.13671875" style="3" customWidth="1"/>
    <col min="6" max="6" width="26.140625" style="3" customWidth="1"/>
    <col min="7" max="7" width="7.7109375" style="3" customWidth="1"/>
    <col min="8" max="8" width="14.28125" style="42" customWidth="1"/>
    <col min="9" max="9" width="17.140625" style="3" customWidth="1"/>
    <col min="10" max="10" width="3.7109375" style="3" customWidth="1"/>
    <col min="11" max="11" width="9.7109375" style="3" customWidth="1"/>
    <col min="12" max="12" width="10.7109375" style="3" customWidth="1"/>
    <col min="13" max="17" width="9.7109375" style="3" customWidth="1"/>
    <col min="18" max="18" width="12.7109375" style="3" customWidth="1"/>
    <col min="19" max="19" width="9.7109375" style="3" customWidth="1"/>
    <col min="20" max="20" width="14.8515625" style="3" customWidth="1"/>
    <col min="21" max="16384" width="9.140625" style="3" customWidth="1"/>
  </cols>
  <sheetData>
    <row r="1" spans="1:19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44" customFormat="1" ht="30" customHeight="1">
      <c r="A2" s="103" t="s">
        <v>51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4" customFormat="1" ht="15.75" customHeigh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s="5" customFormat="1" ht="15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s="6" customFormat="1" ht="15.75" customHeight="1">
      <c r="A5" s="107" t="s">
        <v>54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19" s="8" customFormat="1" ht="15" customHeight="1" thickBot="1">
      <c r="A6" s="43" t="s">
        <v>50</v>
      </c>
      <c r="B6" s="14"/>
      <c r="C6" s="16"/>
      <c r="D6" s="16"/>
      <c r="E6" s="16"/>
      <c r="F6" s="16"/>
      <c r="G6" s="16"/>
      <c r="H6" s="15"/>
      <c r="I6" s="7"/>
      <c r="J6" s="7"/>
      <c r="K6" s="7"/>
      <c r="L6" s="7"/>
      <c r="M6" s="7"/>
      <c r="N6" s="7"/>
      <c r="O6" s="7"/>
      <c r="P6" s="7"/>
      <c r="Q6" s="7"/>
      <c r="R6" s="7"/>
      <c r="S6" s="9" t="s">
        <v>49</v>
      </c>
    </row>
    <row r="7" spans="1:20" s="10" customFormat="1" ht="15" customHeight="1">
      <c r="A7" s="108" t="s">
        <v>9</v>
      </c>
      <c r="B7" s="111" t="s">
        <v>8</v>
      </c>
      <c r="C7" s="114" t="s">
        <v>25</v>
      </c>
      <c r="D7" s="117" t="s">
        <v>10</v>
      </c>
      <c r="E7" s="120" t="s">
        <v>11</v>
      </c>
      <c r="F7" s="123" t="s">
        <v>26</v>
      </c>
      <c r="G7" s="117" t="s">
        <v>10</v>
      </c>
      <c r="H7" s="126" t="s">
        <v>12</v>
      </c>
      <c r="I7" s="117" t="s">
        <v>13</v>
      </c>
      <c r="J7" s="128" t="s">
        <v>2</v>
      </c>
      <c r="K7" s="22" t="s">
        <v>23</v>
      </c>
      <c r="L7" s="23">
        <v>20</v>
      </c>
      <c r="M7" s="24" t="s">
        <v>5</v>
      </c>
      <c r="N7" s="131" t="s">
        <v>22</v>
      </c>
      <c r="O7" s="131"/>
      <c r="P7" s="24">
        <v>1</v>
      </c>
      <c r="Q7" s="25" t="s">
        <v>6</v>
      </c>
      <c r="R7" s="26">
        <v>0.020833333333333332</v>
      </c>
      <c r="S7" s="132" t="s">
        <v>27</v>
      </c>
      <c r="T7" s="135" t="s">
        <v>14</v>
      </c>
    </row>
    <row r="8" spans="1:20" s="10" customFormat="1" ht="15" customHeight="1">
      <c r="A8" s="109"/>
      <c r="B8" s="112"/>
      <c r="C8" s="115"/>
      <c r="D8" s="118"/>
      <c r="E8" s="121"/>
      <c r="F8" s="124"/>
      <c r="G8" s="118"/>
      <c r="H8" s="127"/>
      <c r="I8" s="118"/>
      <c r="J8" s="129"/>
      <c r="K8" s="17" t="s">
        <v>24</v>
      </c>
      <c r="L8" s="13">
        <v>20</v>
      </c>
      <c r="M8" s="18" t="s">
        <v>5</v>
      </c>
      <c r="N8" s="19"/>
      <c r="O8" s="19"/>
      <c r="P8" s="18"/>
      <c r="Q8" s="20"/>
      <c r="R8" s="21"/>
      <c r="S8" s="133"/>
      <c r="T8" s="136"/>
    </row>
    <row r="9" spans="1:20" s="10" customFormat="1" ht="39.75" customHeight="1" thickBot="1">
      <c r="A9" s="110"/>
      <c r="B9" s="113"/>
      <c r="C9" s="116"/>
      <c r="D9" s="119"/>
      <c r="E9" s="122"/>
      <c r="F9" s="125"/>
      <c r="G9" s="119"/>
      <c r="H9" s="127"/>
      <c r="I9" s="119"/>
      <c r="J9" s="130"/>
      <c r="K9" s="27" t="s">
        <v>17</v>
      </c>
      <c r="L9" s="28" t="s">
        <v>18</v>
      </c>
      <c r="M9" s="29" t="s">
        <v>19</v>
      </c>
      <c r="N9" s="29" t="s">
        <v>20</v>
      </c>
      <c r="O9" s="29" t="s">
        <v>7</v>
      </c>
      <c r="P9" s="30" t="s">
        <v>3</v>
      </c>
      <c r="Q9" s="30" t="s">
        <v>4</v>
      </c>
      <c r="R9" s="31" t="s">
        <v>21</v>
      </c>
      <c r="S9" s="134"/>
      <c r="T9" s="137"/>
    </row>
    <row r="10" spans="1:20" s="11" customFormat="1" ht="23.25" customHeight="1">
      <c r="A10" s="83">
        <v>1</v>
      </c>
      <c r="B10" s="97">
        <v>9</v>
      </c>
      <c r="C10" s="165" t="s">
        <v>66</v>
      </c>
      <c r="D10" s="191" t="s">
        <v>67</v>
      </c>
      <c r="E10" s="170"/>
      <c r="F10" s="165" t="s">
        <v>70</v>
      </c>
      <c r="G10" s="151" t="s">
        <v>71</v>
      </c>
      <c r="H10" s="189" t="s">
        <v>72</v>
      </c>
      <c r="I10" s="89" t="s">
        <v>34</v>
      </c>
      <c r="J10" s="32">
        <v>1</v>
      </c>
      <c r="K10" s="33">
        <v>0.5104166666666666</v>
      </c>
      <c r="L10" s="33">
        <v>0.5646064814814815</v>
      </c>
      <c r="M10" s="33">
        <v>0.5692361111111112</v>
      </c>
      <c r="N10" s="33">
        <f>M10-L10</f>
        <v>0.00462962962962965</v>
      </c>
      <c r="O10" s="35">
        <f>L10-K10</f>
        <v>0.054189814814814885</v>
      </c>
      <c r="P10" s="36">
        <f>$L$7/O10/24</f>
        <v>15.378043571123433</v>
      </c>
      <c r="Q10" s="91">
        <f>SUM($L$7:$L$8)/R10/24</f>
        <v>15.657279547678586</v>
      </c>
      <c r="R10" s="93">
        <f>SUM(O10:O11)</f>
        <v>0.10644675925925928</v>
      </c>
      <c r="S10" s="95">
        <f>N10+R10</f>
        <v>0.11107638888888893</v>
      </c>
      <c r="T10" s="160" t="s">
        <v>103</v>
      </c>
    </row>
    <row r="11" spans="1:20" s="11" customFormat="1" ht="23.25" customHeight="1" thickBot="1">
      <c r="A11" s="84"/>
      <c r="B11" s="98"/>
      <c r="C11" s="166"/>
      <c r="D11" s="192"/>
      <c r="E11" s="171"/>
      <c r="F11" s="166"/>
      <c r="G11" s="152"/>
      <c r="H11" s="190"/>
      <c r="I11" s="90"/>
      <c r="J11" s="37">
        <v>2</v>
      </c>
      <c r="K11" s="38">
        <f>M10+$R$7</f>
        <v>0.5900694444444445</v>
      </c>
      <c r="L11" s="39">
        <v>0.6423263888888889</v>
      </c>
      <c r="M11" s="38">
        <v>0.6550810185185185</v>
      </c>
      <c r="N11" s="38">
        <f>M11-L11</f>
        <v>0.012754629629629588</v>
      </c>
      <c r="O11" s="40">
        <f>L11-K11</f>
        <v>0.0522569444444444</v>
      </c>
      <c r="P11" s="41">
        <f>$L$8/O11/24</f>
        <v>15.946843853820612</v>
      </c>
      <c r="Q11" s="92"/>
      <c r="R11" s="94"/>
      <c r="S11" s="96"/>
      <c r="T11" s="161"/>
    </row>
    <row r="12" spans="1:20" s="11" customFormat="1" ht="23.25" customHeight="1">
      <c r="A12" s="83">
        <v>2</v>
      </c>
      <c r="B12" s="97">
        <v>15</v>
      </c>
      <c r="C12" s="165" t="s">
        <v>76</v>
      </c>
      <c r="D12" s="85" t="s">
        <v>100</v>
      </c>
      <c r="E12" s="170"/>
      <c r="F12" s="155" t="s">
        <v>42</v>
      </c>
      <c r="G12" s="180" t="s">
        <v>44</v>
      </c>
      <c r="H12" s="87" t="s">
        <v>38</v>
      </c>
      <c r="I12" s="145" t="s">
        <v>28</v>
      </c>
      <c r="J12" s="32">
        <v>1</v>
      </c>
      <c r="K12" s="33">
        <v>0.5104166666666666</v>
      </c>
      <c r="L12" s="34">
        <v>0.5628819444444445</v>
      </c>
      <c r="M12" s="33">
        <v>0.5693865740740741</v>
      </c>
      <c r="N12" s="33">
        <f>M12-L12</f>
        <v>0.00650462962962961</v>
      </c>
      <c r="O12" s="35">
        <f>L12-K12</f>
        <v>0.052465277777777874</v>
      </c>
      <c r="P12" s="36">
        <f>$L$7/O12/24</f>
        <v>15.883520847121083</v>
      </c>
      <c r="Q12" s="91">
        <f>SUM($L$7:$L$8)/R12/24</f>
        <v>15.91687852326737</v>
      </c>
      <c r="R12" s="93">
        <f>SUM(O12:O13)</f>
        <v>0.10471064814814823</v>
      </c>
      <c r="S12" s="95">
        <f>N12+R12</f>
        <v>0.11121527777777784</v>
      </c>
      <c r="T12" s="160" t="s">
        <v>103</v>
      </c>
    </row>
    <row r="13" spans="1:20" s="11" customFormat="1" ht="22.5" customHeight="1" thickBot="1">
      <c r="A13" s="84"/>
      <c r="B13" s="98"/>
      <c r="C13" s="169"/>
      <c r="D13" s="86"/>
      <c r="E13" s="171"/>
      <c r="F13" s="156"/>
      <c r="G13" s="181"/>
      <c r="H13" s="88"/>
      <c r="I13" s="146"/>
      <c r="J13" s="37">
        <v>2</v>
      </c>
      <c r="K13" s="38">
        <f>M12+$R$7</f>
        <v>0.5902199074074075</v>
      </c>
      <c r="L13" s="39">
        <v>0.6424652777777778</v>
      </c>
      <c r="M13" s="38">
        <v>0.6514351851851852</v>
      </c>
      <c r="N13" s="38">
        <f>M13-L13</f>
        <v>0.00896990740740733</v>
      </c>
      <c r="O13" s="40">
        <f>L13-K13</f>
        <v>0.05224537037037036</v>
      </c>
      <c r="P13" s="41">
        <f>$L$8/O13/24</f>
        <v>15.950376606114313</v>
      </c>
      <c r="Q13" s="92"/>
      <c r="R13" s="94"/>
      <c r="S13" s="96"/>
      <c r="T13" s="161"/>
    </row>
    <row r="14" spans="1:20" s="11" customFormat="1" ht="23.25" customHeight="1">
      <c r="A14" s="174">
        <v>3</v>
      </c>
      <c r="B14" s="176">
        <v>10</v>
      </c>
      <c r="C14" s="138" t="s">
        <v>77</v>
      </c>
      <c r="D14" s="85" t="s">
        <v>100</v>
      </c>
      <c r="E14" s="141"/>
      <c r="F14" s="138" t="s">
        <v>78</v>
      </c>
      <c r="G14" s="178" t="s">
        <v>99</v>
      </c>
      <c r="H14" s="87" t="s">
        <v>38</v>
      </c>
      <c r="I14" s="145" t="s">
        <v>28</v>
      </c>
      <c r="J14" s="32">
        <v>1</v>
      </c>
      <c r="K14" s="33">
        <v>0.5104166666666666</v>
      </c>
      <c r="L14" s="34">
        <v>0.5772569444444444</v>
      </c>
      <c r="M14" s="33">
        <v>0.5867708333333334</v>
      </c>
      <c r="N14" s="33">
        <f aca="true" t="shared" si="0" ref="N14:N19">M14-L14</f>
        <v>0.009513888888888933</v>
      </c>
      <c r="O14" s="35">
        <f aca="true" t="shared" si="1" ref="O14:O19">L14-K14</f>
        <v>0.06684027777777779</v>
      </c>
      <c r="P14" s="36">
        <f>$L$7/O14/24</f>
        <v>12.467532467532465</v>
      </c>
      <c r="Q14" s="184">
        <f>SUM($L$7:$L$8)/R14/24</f>
        <v>12.179649835067245</v>
      </c>
      <c r="R14" s="95">
        <f>SUM(O14:O15)</f>
        <v>0.13684027777777774</v>
      </c>
      <c r="S14" s="95">
        <f>N14+R14</f>
        <v>0.14635416666666667</v>
      </c>
      <c r="T14" s="193"/>
    </row>
    <row r="15" spans="1:20" s="11" customFormat="1" ht="22.5" customHeight="1" thickBot="1">
      <c r="A15" s="175"/>
      <c r="B15" s="177"/>
      <c r="C15" s="139"/>
      <c r="D15" s="86"/>
      <c r="E15" s="142"/>
      <c r="F15" s="139"/>
      <c r="G15" s="179"/>
      <c r="H15" s="88"/>
      <c r="I15" s="146"/>
      <c r="J15" s="37">
        <v>2</v>
      </c>
      <c r="K15" s="38">
        <f>M14+$R$7</f>
        <v>0.6076041666666667</v>
      </c>
      <c r="L15" s="39">
        <v>0.6776041666666667</v>
      </c>
      <c r="M15" s="38">
        <v>0.6844097222222222</v>
      </c>
      <c r="N15" s="38">
        <f t="shared" si="0"/>
        <v>0.006805555555555509</v>
      </c>
      <c r="O15" s="40">
        <f t="shared" si="1"/>
        <v>0.06999999999999995</v>
      </c>
      <c r="P15" s="41">
        <f>$L$8/O15/24</f>
        <v>11.904761904761912</v>
      </c>
      <c r="Q15" s="185"/>
      <c r="R15" s="96"/>
      <c r="S15" s="96"/>
      <c r="T15" s="194"/>
    </row>
    <row r="16" spans="1:20" s="11" customFormat="1" ht="23.25" customHeight="1">
      <c r="A16" s="83">
        <v>4</v>
      </c>
      <c r="B16" s="97">
        <v>5</v>
      </c>
      <c r="C16" s="99" t="s">
        <v>46</v>
      </c>
      <c r="D16" s="85" t="s">
        <v>100</v>
      </c>
      <c r="E16" s="100"/>
      <c r="F16" s="99" t="s">
        <v>47</v>
      </c>
      <c r="G16" s="188" t="s">
        <v>48</v>
      </c>
      <c r="H16" s="87" t="s">
        <v>38</v>
      </c>
      <c r="I16" s="89" t="s">
        <v>28</v>
      </c>
      <c r="J16" s="32">
        <v>1</v>
      </c>
      <c r="K16" s="33">
        <v>0.5104166666666666</v>
      </c>
      <c r="L16" s="34">
        <v>0.5773032407407407</v>
      </c>
      <c r="M16" s="33">
        <v>0.5878009259259259</v>
      </c>
      <c r="N16" s="33">
        <f t="shared" si="0"/>
        <v>0.010497685185185235</v>
      </c>
      <c r="O16" s="35">
        <f t="shared" si="1"/>
        <v>0.06688657407407406</v>
      </c>
      <c r="P16" s="36">
        <f>$L$7/O16/24</f>
        <v>12.458902924381384</v>
      </c>
      <c r="Q16" s="91">
        <f>SUM($L$7:$L$8)/R16/24</f>
        <v>12.265758091993186</v>
      </c>
      <c r="R16" s="93">
        <f>SUM(O16:O17)</f>
        <v>0.13587962962962963</v>
      </c>
      <c r="S16" s="95">
        <f>N16+R16</f>
        <v>0.14637731481481486</v>
      </c>
      <c r="T16" s="160"/>
    </row>
    <row r="17" spans="1:20" s="11" customFormat="1" ht="23.25" customHeight="1" thickBot="1">
      <c r="A17" s="84"/>
      <c r="B17" s="98"/>
      <c r="C17" s="99"/>
      <c r="D17" s="86"/>
      <c r="E17" s="100"/>
      <c r="F17" s="99"/>
      <c r="G17" s="188"/>
      <c r="H17" s="88"/>
      <c r="I17" s="90"/>
      <c r="J17" s="37">
        <v>2</v>
      </c>
      <c r="K17" s="38">
        <f>M16+$R$7</f>
        <v>0.6086342592592593</v>
      </c>
      <c r="L17" s="39">
        <v>0.6776273148148149</v>
      </c>
      <c r="M17" s="38">
        <v>0.685</v>
      </c>
      <c r="N17" s="38">
        <f t="shared" si="0"/>
        <v>0.0073726851851851904</v>
      </c>
      <c r="O17" s="40">
        <f t="shared" si="1"/>
        <v>0.06899305555555557</v>
      </c>
      <c r="P17" s="41">
        <f>$L$8/O17/24</f>
        <v>12.078510317060895</v>
      </c>
      <c r="Q17" s="92"/>
      <c r="R17" s="94"/>
      <c r="S17" s="96"/>
      <c r="T17" s="161"/>
    </row>
    <row r="18" spans="1:20" s="11" customFormat="1" ht="23.25" customHeight="1">
      <c r="A18" s="83">
        <v>5</v>
      </c>
      <c r="B18" s="97">
        <v>1</v>
      </c>
      <c r="C18" s="165" t="s">
        <v>79</v>
      </c>
      <c r="D18" s="85" t="s">
        <v>100</v>
      </c>
      <c r="E18" s="170"/>
      <c r="F18" s="138" t="s">
        <v>80</v>
      </c>
      <c r="G18" s="186" t="s">
        <v>81</v>
      </c>
      <c r="H18" s="87" t="s">
        <v>38</v>
      </c>
      <c r="I18" s="145" t="s">
        <v>28</v>
      </c>
      <c r="J18" s="32">
        <v>1</v>
      </c>
      <c r="K18" s="33">
        <v>0.5104166666666666</v>
      </c>
      <c r="L18" s="34">
        <v>0.5772800925925926</v>
      </c>
      <c r="M18" s="33">
        <v>0.5878472222222222</v>
      </c>
      <c r="N18" s="33">
        <f t="shared" si="0"/>
        <v>0.01056712962962958</v>
      </c>
      <c r="O18" s="35">
        <f t="shared" si="1"/>
        <v>0.06686342592592598</v>
      </c>
      <c r="P18" s="36">
        <f>$L$7/O18/24</f>
        <v>12.463216202181053</v>
      </c>
      <c r="Q18" s="91">
        <f>SUM($L$7:$L$8)/R18/24</f>
        <v>12.27098423519387</v>
      </c>
      <c r="R18" s="93">
        <f>SUM(O18:O19)</f>
        <v>0.1358217592592592</v>
      </c>
      <c r="S18" s="95">
        <f>N18+R18</f>
        <v>0.1463888888888888</v>
      </c>
      <c r="T18" s="160"/>
    </row>
    <row r="19" spans="1:20" s="11" customFormat="1" ht="23.25" customHeight="1" thickBot="1">
      <c r="A19" s="84"/>
      <c r="B19" s="98"/>
      <c r="C19" s="169"/>
      <c r="D19" s="86"/>
      <c r="E19" s="171"/>
      <c r="F19" s="139"/>
      <c r="G19" s="187"/>
      <c r="H19" s="88"/>
      <c r="I19" s="146"/>
      <c r="J19" s="37">
        <v>2</v>
      </c>
      <c r="K19" s="38">
        <f>M18+$R$7</f>
        <v>0.6086805555555556</v>
      </c>
      <c r="L19" s="39">
        <v>0.6776388888888888</v>
      </c>
      <c r="M19" s="38">
        <v>0.685324074074074</v>
      </c>
      <c r="N19" s="38">
        <f t="shared" si="0"/>
        <v>0.007685185185185239</v>
      </c>
      <c r="O19" s="40">
        <f t="shared" si="1"/>
        <v>0.06895833333333323</v>
      </c>
      <c r="P19" s="41">
        <f>$L$8/O19/24</f>
        <v>12.084592145015122</v>
      </c>
      <c r="Q19" s="92"/>
      <c r="R19" s="94"/>
      <c r="S19" s="96"/>
      <c r="T19" s="161"/>
    </row>
    <row r="20" spans="1:20" s="11" customFormat="1" ht="23.25" customHeight="1" hidden="1">
      <c r="A20" s="83"/>
      <c r="B20" s="97"/>
      <c r="C20" s="138" t="s">
        <v>39</v>
      </c>
      <c r="D20" s="151" t="s">
        <v>43</v>
      </c>
      <c r="E20" s="153"/>
      <c r="F20" s="155" t="s">
        <v>42</v>
      </c>
      <c r="G20" s="180" t="s">
        <v>44</v>
      </c>
      <c r="H20" s="87" t="s">
        <v>38</v>
      </c>
      <c r="I20" s="145" t="s">
        <v>28</v>
      </c>
      <c r="J20" s="32">
        <v>1</v>
      </c>
      <c r="K20" s="33">
        <v>0.4513888888888889</v>
      </c>
      <c r="L20" s="34"/>
      <c r="M20" s="33"/>
      <c r="N20" s="33">
        <f>M20-L20</f>
        <v>0</v>
      </c>
      <c r="O20" s="35">
        <f>L20-K20</f>
        <v>-0.4513888888888889</v>
      </c>
      <c r="P20" s="36">
        <f>$L$7/O20/24</f>
        <v>-1.846153846153846</v>
      </c>
      <c r="Q20" s="91">
        <f>SUM($L$7:$L$8)/R20/24</f>
        <v>-3.5294117647058822</v>
      </c>
      <c r="R20" s="93">
        <f>SUM(O20:O21)</f>
        <v>-0.4722222222222222</v>
      </c>
      <c r="S20" s="95">
        <f>SUM(N20:N21)+R20</f>
        <v>-0.4722222222222222</v>
      </c>
      <c r="T20" s="160"/>
    </row>
    <row r="21" spans="1:20" s="11" customFormat="1" ht="23.25" customHeight="1" hidden="1" thickBot="1">
      <c r="A21" s="84"/>
      <c r="B21" s="98"/>
      <c r="C21" s="139"/>
      <c r="D21" s="152"/>
      <c r="E21" s="154"/>
      <c r="F21" s="156"/>
      <c r="G21" s="181"/>
      <c r="H21" s="88"/>
      <c r="I21" s="146"/>
      <c r="J21" s="37">
        <v>2</v>
      </c>
      <c r="K21" s="38">
        <f>M20+$R$7</f>
        <v>0.020833333333333332</v>
      </c>
      <c r="L21" s="39"/>
      <c r="M21" s="38"/>
      <c r="N21" s="38">
        <f>M21-L21</f>
        <v>0</v>
      </c>
      <c r="O21" s="40">
        <f>L21-K21</f>
        <v>-0.020833333333333332</v>
      </c>
      <c r="P21" s="41">
        <f>$L$8/O21/24</f>
        <v>-40</v>
      </c>
      <c r="Q21" s="92"/>
      <c r="R21" s="94"/>
      <c r="S21" s="96"/>
      <c r="T21" s="161"/>
    </row>
    <row r="22" spans="1:20" s="11" customFormat="1" ht="23.25" customHeight="1">
      <c r="A22" s="83"/>
      <c r="B22" s="97">
        <v>8</v>
      </c>
      <c r="C22" s="165" t="s">
        <v>69</v>
      </c>
      <c r="D22" s="182" t="s">
        <v>98</v>
      </c>
      <c r="E22" s="153"/>
      <c r="F22" s="155" t="s">
        <v>92</v>
      </c>
      <c r="G22" s="180" t="s">
        <v>68</v>
      </c>
      <c r="H22" s="143" t="s">
        <v>35</v>
      </c>
      <c r="I22" s="89" t="s">
        <v>34</v>
      </c>
      <c r="J22" s="32">
        <v>1</v>
      </c>
      <c r="K22" s="33">
        <v>0.5104166666666666</v>
      </c>
      <c r="L22" s="34">
        <v>0.5645833333333333</v>
      </c>
      <c r="M22" s="33">
        <v>0.5710069444444444</v>
      </c>
      <c r="N22" s="33">
        <f>M22-L22</f>
        <v>0.006423611111111116</v>
      </c>
      <c r="O22" s="35">
        <f>L22-K22</f>
        <v>0.054166666666666696</v>
      </c>
      <c r="P22" s="36">
        <f>$L$7/O22/24</f>
        <v>15.384615384615378</v>
      </c>
      <c r="Q22" s="91"/>
      <c r="R22" s="93"/>
      <c r="S22" s="193" t="s">
        <v>91</v>
      </c>
      <c r="T22" s="172"/>
    </row>
    <row r="23" spans="1:20" s="11" customFormat="1" ht="23.25" customHeight="1" thickBot="1">
      <c r="A23" s="84"/>
      <c r="B23" s="98"/>
      <c r="C23" s="166"/>
      <c r="D23" s="183"/>
      <c r="E23" s="154"/>
      <c r="F23" s="156"/>
      <c r="G23" s="181"/>
      <c r="H23" s="144"/>
      <c r="I23" s="90"/>
      <c r="J23" s="37">
        <v>2</v>
      </c>
      <c r="K23" s="38"/>
      <c r="L23" s="39"/>
      <c r="M23" s="38"/>
      <c r="N23" s="38"/>
      <c r="O23" s="40"/>
      <c r="P23" s="41"/>
      <c r="Q23" s="92"/>
      <c r="R23" s="94"/>
      <c r="S23" s="228"/>
      <c r="T23" s="173"/>
    </row>
    <row r="24" spans="1:19" ht="30" customHeight="1">
      <c r="A24" s="12"/>
      <c r="B24" s="12"/>
      <c r="C24" s="12" t="s">
        <v>15</v>
      </c>
      <c r="D24" s="12"/>
      <c r="F24" s="11"/>
      <c r="G24" s="44" t="s">
        <v>32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30" customHeight="1">
      <c r="A25" s="12"/>
      <c r="B25" s="12"/>
      <c r="C25" s="12" t="s">
        <v>16</v>
      </c>
      <c r="D25" s="12"/>
      <c r="G25" s="44" t="s">
        <v>33</v>
      </c>
      <c r="K25" s="12"/>
      <c r="L25" s="12"/>
      <c r="M25" s="12"/>
      <c r="N25" s="12"/>
      <c r="O25" s="12"/>
      <c r="P25" s="12"/>
      <c r="Q25" s="12"/>
      <c r="R25" s="12"/>
      <c r="S25" s="12"/>
    </row>
  </sheetData>
  <sheetProtection formatCells="0" formatColumns="0" formatRows="0" insertColumns="0" insertRows="0" insertHyperlinks="0" deleteColumns="0" deleteRows="0" sort="0" autoFilter="0" pivotTables="0"/>
  <mergeCells count="108">
    <mergeCell ref="S10:S11"/>
    <mergeCell ref="Q10:Q11"/>
    <mergeCell ref="I7:I9"/>
    <mergeCell ref="T20:T21"/>
    <mergeCell ref="S7:S9"/>
    <mergeCell ref="T7:T9"/>
    <mergeCell ref="R14:R15"/>
    <mergeCell ref="S14:S15"/>
    <mergeCell ref="T14:T15"/>
    <mergeCell ref="Q18:Q19"/>
    <mergeCell ref="C7:C9"/>
    <mergeCell ref="A7:A9"/>
    <mergeCell ref="B7:B9"/>
    <mergeCell ref="A10:A11"/>
    <mergeCell ref="B10:B11"/>
    <mergeCell ref="F7:F9"/>
    <mergeCell ref="C10:C11"/>
    <mergeCell ref="J7:J9"/>
    <mergeCell ref="N7:O7"/>
    <mergeCell ref="E10:E11"/>
    <mergeCell ref="F10:F11"/>
    <mergeCell ref="H10:H11"/>
    <mergeCell ref="D7:D9"/>
    <mergeCell ref="E7:E9"/>
    <mergeCell ref="D10:D11"/>
    <mergeCell ref="H7:H9"/>
    <mergeCell ref="G7:G9"/>
    <mergeCell ref="G18:G19"/>
    <mergeCell ref="H18:H19"/>
    <mergeCell ref="I20:I21"/>
    <mergeCell ref="G10:G11"/>
    <mergeCell ref="G16:G17"/>
    <mergeCell ref="I18:I19"/>
    <mergeCell ref="G12:G13"/>
    <mergeCell ref="H12:H13"/>
    <mergeCell ref="H16:H17"/>
    <mergeCell ref="I16:I17"/>
    <mergeCell ref="R10:R11"/>
    <mergeCell ref="I10:I11"/>
    <mergeCell ref="Q14:Q15"/>
    <mergeCell ref="C20:C21"/>
    <mergeCell ref="D20:D21"/>
    <mergeCell ref="E20:E21"/>
    <mergeCell ref="F20:F21"/>
    <mergeCell ref="G20:G21"/>
    <mergeCell ref="H20:H21"/>
    <mergeCell ref="F12:F13"/>
    <mergeCell ref="A2:T2"/>
    <mergeCell ref="A3:T3"/>
    <mergeCell ref="A4:T4"/>
    <mergeCell ref="A5:T5"/>
    <mergeCell ref="Q20:Q21"/>
    <mergeCell ref="R20:R21"/>
    <mergeCell ref="S20:S21"/>
    <mergeCell ref="T10:T11"/>
    <mergeCell ref="A20:A21"/>
    <mergeCell ref="B20:B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R18:R19"/>
    <mergeCell ref="S18:S19"/>
    <mergeCell ref="T18:T19"/>
    <mergeCell ref="Q16:Q17"/>
    <mergeCell ref="R16:R17"/>
    <mergeCell ref="S16:S17"/>
    <mergeCell ref="T16:T17"/>
    <mergeCell ref="I12:I13"/>
    <mergeCell ref="Q12:Q13"/>
    <mergeCell ref="R12:R13"/>
    <mergeCell ref="S12:S13"/>
    <mergeCell ref="T12:T13"/>
    <mergeCell ref="A12:A13"/>
    <mergeCell ref="B12:B13"/>
    <mergeCell ref="C12:C13"/>
    <mergeCell ref="D12:D13"/>
    <mergeCell ref="E12:E13"/>
  </mergeCells>
  <printOptions horizontalCentered="1"/>
  <pageMargins left="0" right="0" top="0" bottom="0" header="0" footer="0"/>
  <pageSetup fitToHeight="0" fitToWidth="1" horizontalDpi="600" verticalDpi="600" orientation="landscape" paperSize="9" scale="69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S13" sqref="S13:S16"/>
    </sheetView>
  </sheetViews>
  <sheetFormatPr defaultColWidth="9.140625" defaultRowHeight="15"/>
  <cols>
    <col min="1" max="1" width="3.7109375" style="0" customWidth="1"/>
    <col min="2" max="2" width="4.28125" style="0" customWidth="1"/>
    <col min="3" max="3" width="13.8515625" style="0" customWidth="1"/>
    <col min="4" max="4" width="8.140625" style="0" customWidth="1"/>
    <col min="5" max="5" width="4.8515625" style="0" customWidth="1"/>
    <col min="6" max="6" width="20.8515625" style="0" customWidth="1"/>
    <col min="8" max="8" width="14.28125" style="0" customWidth="1"/>
    <col min="9" max="9" width="15.28125" style="0" customWidth="1"/>
    <col min="12" max="12" width="10.421875" style="0" bestFit="1" customWidth="1"/>
    <col min="13" max="13" width="9.28125" style="0" bestFit="1" customWidth="1"/>
    <col min="16" max="16" width="9.57421875" style="0" customWidth="1"/>
    <col min="18" max="19" width="9.140625" style="0" customWidth="1"/>
  </cols>
  <sheetData>
    <row r="1" spans="1:19" s="46" customFormat="1" ht="4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44" customFormat="1" ht="30" customHeight="1">
      <c r="A2" s="103" t="s">
        <v>51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47" customFormat="1" ht="15.75" customHeigh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s="48" customFormat="1" ht="15.7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s="49" customFormat="1" ht="15.75" customHeight="1">
      <c r="A5" s="197" t="s">
        <v>37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</row>
    <row r="6" spans="1:20" s="49" customFormat="1" ht="15.75" customHeight="1">
      <c r="A6" s="197" t="s">
        <v>30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19" s="8" customFormat="1" ht="15" customHeight="1" thickBot="1">
      <c r="A7" s="43" t="s">
        <v>50</v>
      </c>
      <c r="B7" s="14"/>
      <c r="C7" s="16"/>
      <c r="D7" s="16"/>
      <c r="E7" s="16"/>
      <c r="F7" s="16"/>
      <c r="G7" s="16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9" t="s">
        <v>49</v>
      </c>
    </row>
    <row r="8" spans="1:19" ht="15">
      <c r="A8" s="219" t="s">
        <v>9</v>
      </c>
      <c r="B8" s="222" t="s">
        <v>8</v>
      </c>
      <c r="C8" s="225" t="s">
        <v>25</v>
      </c>
      <c r="D8" s="210" t="s">
        <v>10</v>
      </c>
      <c r="E8" s="213" t="s">
        <v>11</v>
      </c>
      <c r="F8" s="225" t="s">
        <v>26</v>
      </c>
      <c r="G8" s="210" t="s">
        <v>10</v>
      </c>
      <c r="H8" s="210" t="s">
        <v>12</v>
      </c>
      <c r="I8" s="210" t="s">
        <v>13</v>
      </c>
      <c r="J8" s="213" t="s">
        <v>2</v>
      </c>
      <c r="K8" s="22" t="s">
        <v>23</v>
      </c>
      <c r="L8" s="23">
        <v>20</v>
      </c>
      <c r="M8" s="24" t="s">
        <v>5</v>
      </c>
      <c r="N8" s="131" t="s">
        <v>22</v>
      </c>
      <c r="O8" s="131"/>
      <c r="P8" s="24">
        <v>1</v>
      </c>
      <c r="Q8" s="25" t="s">
        <v>6</v>
      </c>
      <c r="R8" s="26">
        <v>0.020833333333333332</v>
      </c>
      <c r="S8" s="216" t="s">
        <v>14</v>
      </c>
    </row>
    <row r="9" spans="1:19" ht="15">
      <c r="A9" s="220"/>
      <c r="B9" s="223"/>
      <c r="C9" s="226"/>
      <c r="D9" s="211"/>
      <c r="E9" s="214"/>
      <c r="F9" s="226"/>
      <c r="G9" s="211"/>
      <c r="H9" s="211"/>
      <c r="I9" s="211"/>
      <c r="J9" s="214"/>
      <c r="K9" s="50" t="s">
        <v>24</v>
      </c>
      <c r="L9" s="51">
        <v>20</v>
      </c>
      <c r="M9" s="52" t="s">
        <v>5</v>
      </c>
      <c r="N9" s="53"/>
      <c r="O9" s="53"/>
      <c r="P9" s="52">
        <v>2</v>
      </c>
      <c r="Q9" s="54" t="s">
        <v>6</v>
      </c>
      <c r="R9" s="55">
        <v>0.020833333333333332</v>
      </c>
      <c r="S9" s="217"/>
    </row>
    <row r="10" spans="1:19" ht="15">
      <c r="A10" s="220"/>
      <c r="B10" s="223"/>
      <c r="C10" s="226"/>
      <c r="D10" s="211"/>
      <c r="E10" s="214"/>
      <c r="F10" s="226"/>
      <c r="G10" s="211"/>
      <c r="H10" s="211"/>
      <c r="I10" s="211"/>
      <c r="J10" s="214"/>
      <c r="K10" s="50" t="s">
        <v>36</v>
      </c>
      <c r="L10" s="51">
        <v>20</v>
      </c>
      <c r="M10" s="52" t="s">
        <v>5</v>
      </c>
      <c r="N10" s="53"/>
      <c r="O10" s="53"/>
      <c r="P10" s="52">
        <v>3</v>
      </c>
      <c r="Q10" s="54" t="s">
        <v>6</v>
      </c>
      <c r="R10" s="55">
        <v>0.027777777777777776</v>
      </c>
      <c r="S10" s="217"/>
    </row>
    <row r="11" spans="1:19" ht="15">
      <c r="A11" s="220"/>
      <c r="B11" s="223"/>
      <c r="C11" s="226"/>
      <c r="D11" s="211"/>
      <c r="E11" s="214"/>
      <c r="F11" s="226"/>
      <c r="G11" s="211"/>
      <c r="H11" s="211"/>
      <c r="I11" s="211"/>
      <c r="J11" s="214"/>
      <c r="K11" s="17" t="s">
        <v>40</v>
      </c>
      <c r="L11" s="13">
        <v>20</v>
      </c>
      <c r="M11" s="18" t="s">
        <v>5</v>
      </c>
      <c r="N11" s="19"/>
      <c r="O11" s="19"/>
      <c r="P11" s="18"/>
      <c r="Q11" s="20"/>
      <c r="R11" s="21"/>
      <c r="S11" s="217"/>
    </row>
    <row r="12" spans="1:19" ht="34.5" thickBot="1">
      <c r="A12" s="221"/>
      <c r="B12" s="224"/>
      <c r="C12" s="227"/>
      <c r="D12" s="212"/>
      <c r="E12" s="215"/>
      <c r="F12" s="227"/>
      <c r="G12" s="212"/>
      <c r="H12" s="212"/>
      <c r="I12" s="212"/>
      <c r="J12" s="215"/>
      <c r="K12" s="27" t="s">
        <v>17</v>
      </c>
      <c r="L12" s="28" t="s">
        <v>18</v>
      </c>
      <c r="M12" s="29" t="s">
        <v>19</v>
      </c>
      <c r="N12" s="29" t="s">
        <v>20</v>
      </c>
      <c r="O12" s="29" t="s">
        <v>7</v>
      </c>
      <c r="P12" s="30" t="s">
        <v>3</v>
      </c>
      <c r="Q12" s="30" t="s">
        <v>4</v>
      </c>
      <c r="R12" s="31" t="s">
        <v>21</v>
      </c>
      <c r="S12" s="218"/>
    </row>
    <row r="13" spans="1:19" ht="15">
      <c r="A13" s="83"/>
      <c r="B13" s="206">
        <v>301</v>
      </c>
      <c r="C13" s="165" t="s">
        <v>55</v>
      </c>
      <c r="D13" s="151" t="s">
        <v>57</v>
      </c>
      <c r="E13" s="153"/>
      <c r="F13" s="165" t="s">
        <v>56</v>
      </c>
      <c r="G13" s="167" t="s">
        <v>58</v>
      </c>
      <c r="H13" s="189" t="s">
        <v>59</v>
      </c>
      <c r="I13" s="89" t="s">
        <v>45</v>
      </c>
      <c r="J13" s="32">
        <v>1</v>
      </c>
      <c r="K13" s="33">
        <v>0.3645833333333333</v>
      </c>
      <c r="L13" s="34">
        <v>0.41870370370370374</v>
      </c>
      <c r="M13" s="33">
        <v>0.4227430555555556</v>
      </c>
      <c r="N13" s="33">
        <f aca="true" t="shared" si="0" ref="N13:N20">M13-L13</f>
        <v>0.004039351851851836</v>
      </c>
      <c r="O13" s="35">
        <f>M13-K13</f>
        <v>0.058159722222222265</v>
      </c>
      <c r="P13" s="36">
        <f>$L$8/O13/24</f>
        <v>14.328358208955214</v>
      </c>
      <c r="Q13" s="91">
        <f>SUM($L$8:$L$11)/R13/24</f>
        <v>14.19138661673401</v>
      </c>
      <c r="R13" s="93">
        <f>SUM(O13:O16)</f>
        <v>0.23488425925925926</v>
      </c>
      <c r="S13" s="202" t="s">
        <v>102</v>
      </c>
    </row>
    <row r="14" spans="1:19" ht="15">
      <c r="A14" s="205"/>
      <c r="B14" s="207"/>
      <c r="C14" s="99"/>
      <c r="D14" s="209"/>
      <c r="E14" s="100"/>
      <c r="F14" s="99"/>
      <c r="G14" s="188"/>
      <c r="H14" s="198"/>
      <c r="I14" s="199"/>
      <c r="J14" s="60">
        <v>2</v>
      </c>
      <c r="K14" s="56">
        <f>M13+$R$8</f>
        <v>0.4435763888888889</v>
      </c>
      <c r="L14" s="57">
        <v>0.49618055555555557</v>
      </c>
      <c r="M14" s="56">
        <v>0.5005671296296296</v>
      </c>
      <c r="N14" s="56">
        <f t="shared" si="0"/>
        <v>0.004386574074074001</v>
      </c>
      <c r="O14" s="58">
        <f>M14-K14</f>
        <v>0.056990740740740675</v>
      </c>
      <c r="P14" s="59">
        <f>$L$9/O14/24</f>
        <v>14.622258326563786</v>
      </c>
      <c r="Q14" s="200"/>
      <c r="R14" s="201"/>
      <c r="S14" s="203"/>
    </row>
    <row r="15" spans="1:19" ht="15">
      <c r="A15" s="205"/>
      <c r="B15" s="207"/>
      <c r="C15" s="99"/>
      <c r="D15" s="209"/>
      <c r="E15" s="100"/>
      <c r="F15" s="99"/>
      <c r="G15" s="188"/>
      <c r="H15" s="198"/>
      <c r="I15" s="199"/>
      <c r="J15" s="60">
        <v>3</v>
      </c>
      <c r="K15" s="56">
        <f>M14+$R$9</f>
        <v>0.5214004629629629</v>
      </c>
      <c r="L15" s="57">
        <v>0.5782175925925926</v>
      </c>
      <c r="M15" s="56">
        <v>0.5836226851851852</v>
      </c>
      <c r="N15" s="56">
        <f t="shared" si="0"/>
        <v>0.005405092592592586</v>
      </c>
      <c r="O15" s="58">
        <f>M15-K15</f>
        <v>0.06222222222222229</v>
      </c>
      <c r="P15" s="59">
        <f>$L$10/O15/24</f>
        <v>13.39285714285713</v>
      </c>
      <c r="Q15" s="200"/>
      <c r="R15" s="201"/>
      <c r="S15" s="203"/>
    </row>
    <row r="16" spans="1:19" ht="15.75" thickBot="1">
      <c r="A16" s="84"/>
      <c r="B16" s="208"/>
      <c r="C16" s="166"/>
      <c r="D16" s="152"/>
      <c r="E16" s="154"/>
      <c r="F16" s="166"/>
      <c r="G16" s="168"/>
      <c r="H16" s="190"/>
      <c r="I16" s="90"/>
      <c r="J16" s="37">
        <v>4</v>
      </c>
      <c r="K16" s="38">
        <f>M15+$R$10</f>
        <v>0.611400462962963</v>
      </c>
      <c r="L16" s="39">
        <v>0.668912037037037</v>
      </c>
      <c r="M16" s="38">
        <v>0.671712962962963</v>
      </c>
      <c r="N16" s="38">
        <f t="shared" si="0"/>
        <v>0.0028009259259259567</v>
      </c>
      <c r="O16" s="40">
        <f>L16-K16</f>
        <v>0.057511574074074034</v>
      </c>
      <c r="P16" s="41">
        <f>$L$11/O16/24</f>
        <v>14.489836989333881</v>
      </c>
      <c r="Q16" s="92"/>
      <c r="R16" s="94"/>
      <c r="S16" s="204"/>
    </row>
    <row r="17" spans="1:19" ht="15">
      <c r="A17" s="83"/>
      <c r="B17" s="206">
        <v>305</v>
      </c>
      <c r="C17" s="165" t="s">
        <v>52</v>
      </c>
      <c r="D17" s="151" t="s">
        <v>53</v>
      </c>
      <c r="E17" s="153"/>
      <c r="F17" s="165" t="s">
        <v>41</v>
      </c>
      <c r="G17" s="167" t="s">
        <v>29</v>
      </c>
      <c r="H17" s="189" t="s">
        <v>38</v>
      </c>
      <c r="I17" s="89" t="s">
        <v>101</v>
      </c>
      <c r="J17" s="32">
        <v>1</v>
      </c>
      <c r="K17" s="33">
        <v>0.3645833333333333</v>
      </c>
      <c r="L17" s="34">
        <v>0.41900462962962964</v>
      </c>
      <c r="M17" s="33">
        <v>0.42355324074074074</v>
      </c>
      <c r="N17" s="33">
        <f t="shared" si="0"/>
        <v>0.0045486111111111005</v>
      </c>
      <c r="O17" s="35">
        <f>M17-K17</f>
        <v>0.05896990740740743</v>
      </c>
      <c r="P17" s="36">
        <f>$L$8/O17/24</f>
        <v>14.131501472031397</v>
      </c>
      <c r="Q17" s="91">
        <f>SUM($L$8:$L$11)/R17/24</f>
        <v>12.8686327077748</v>
      </c>
      <c r="R17" s="93">
        <f>SUM(O17:O20)</f>
        <v>0.25902777777777775</v>
      </c>
      <c r="S17" s="202"/>
    </row>
    <row r="18" spans="1:19" ht="15">
      <c r="A18" s="205"/>
      <c r="B18" s="207"/>
      <c r="C18" s="99"/>
      <c r="D18" s="209"/>
      <c r="E18" s="100"/>
      <c r="F18" s="99"/>
      <c r="G18" s="188"/>
      <c r="H18" s="198"/>
      <c r="I18" s="199"/>
      <c r="J18" s="60">
        <v>2</v>
      </c>
      <c r="K18" s="56">
        <f>M17+$R$8</f>
        <v>0.44438657407407406</v>
      </c>
      <c r="L18" s="57">
        <v>0.49699074074074073</v>
      </c>
      <c r="M18" s="56">
        <v>0.5028472222222222</v>
      </c>
      <c r="N18" s="56">
        <f t="shared" si="0"/>
        <v>0.00585648148148149</v>
      </c>
      <c r="O18" s="58">
        <f>M18-K18</f>
        <v>0.058460648148148164</v>
      </c>
      <c r="P18" s="59">
        <f>$L$9/O18/24</f>
        <v>14.254603048901203</v>
      </c>
      <c r="Q18" s="200"/>
      <c r="R18" s="201"/>
      <c r="S18" s="203"/>
    </row>
    <row r="19" spans="1:19" ht="15">
      <c r="A19" s="205"/>
      <c r="B19" s="207"/>
      <c r="C19" s="99"/>
      <c r="D19" s="209"/>
      <c r="E19" s="100"/>
      <c r="F19" s="99"/>
      <c r="G19" s="188"/>
      <c r="H19" s="198"/>
      <c r="I19" s="199"/>
      <c r="J19" s="60">
        <v>3</v>
      </c>
      <c r="K19" s="56">
        <f>M18+$R$9</f>
        <v>0.5236805555555556</v>
      </c>
      <c r="L19" s="57">
        <v>0.5906134259259259</v>
      </c>
      <c r="M19" s="56">
        <v>0.5967013888888889</v>
      </c>
      <c r="N19" s="56">
        <f t="shared" si="0"/>
        <v>0.0060879629629629894</v>
      </c>
      <c r="O19" s="58">
        <f>M19-K19</f>
        <v>0.07302083333333331</v>
      </c>
      <c r="P19" s="59">
        <f>$L$10/O19/24</f>
        <v>11.412268188302429</v>
      </c>
      <c r="Q19" s="200"/>
      <c r="R19" s="201"/>
      <c r="S19" s="203"/>
    </row>
    <row r="20" spans="1:19" ht="15.75" thickBot="1">
      <c r="A20" s="84"/>
      <c r="B20" s="208"/>
      <c r="C20" s="166"/>
      <c r="D20" s="152"/>
      <c r="E20" s="154"/>
      <c r="F20" s="166"/>
      <c r="G20" s="168"/>
      <c r="H20" s="190"/>
      <c r="I20" s="90"/>
      <c r="J20" s="37">
        <v>4</v>
      </c>
      <c r="K20" s="38">
        <f>M19+$R$10</f>
        <v>0.6244791666666667</v>
      </c>
      <c r="L20" s="39">
        <v>0.6930555555555555</v>
      </c>
      <c r="M20" s="38">
        <v>0.711886574074074</v>
      </c>
      <c r="N20" s="38">
        <f t="shared" si="0"/>
        <v>0.018831018518518428</v>
      </c>
      <c r="O20" s="40">
        <f>L20-K20</f>
        <v>0.06857638888888884</v>
      </c>
      <c r="P20" s="41">
        <f>$L$11/O20/24</f>
        <v>12.151898734177223</v>
      </c>
      <c r="Q20" s="92"/>
      <c r="R20" s="94"/>
      <c r="S20" s="204"/>
    </row>
    <row r="21" spans="1:19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2:7" ht="24" customHeight="1">
      <c r="B22" s="12" t="s">
        <v>15</v>
      </c>
      <c r="C22" s="12"/>
      <c r="D22" s="3"/>
      <c r="E22" s="3"/>
      <c r="F22" s="44" t="s">
        <v>32</v>
      </c>
      <c r="G22" s="42"/>
    </row>
    <row r="23" spans="2:7" ht="34.5" customHeight="1">
      <c r="B23" s="12" t="s">
        <v>16</v>
      </c>
      <c r="C23" s="12"/>
      <c r="D23" s="3"/>
      <c r="E23" s="3"/>
      <c r="F23" s="44" t="s">
        <v>33</v>
      </c>
      <c r="G23" s="42"/>
    </row>
    <row r="24" spans="1:19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</sheetData>
  <sheetProtection/>
  <mergeCells count="41"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N8:O8"/>
    <mergeCell ref="S8:S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Q13:Q16"/>
    <mergeCell ref="R13:R16"/>
    <mergeCell ref="S13:S16"/>
    <mergeCell ref="S17:S20"/>
    <mergeCell ref="A17:A20"/>
    <mergeCell ref="B17:B20"/>
    <mergeCell ref="C17:C20"/>
    <mergeCell ref="D17:D20"/>
    <mergeCell ref="E17:E20"/>
    <mergeCell ref="F17:F20"/>
    <mergeCell ref="A2:T2"/>
    <mergeCell ref="A3:T3"/>
    <mergeCell ref="A4:T4"/>
    <mergeCell ref="A5:T5"/>
    <mergeCell ref="A6:T6"/>
    <mergeCell ref="G17:G20"/>
    <mergeCell ref="H17:H20"/>
    <mergeCell ref="I17:I20"/>
    <mergeCell ref="Q17:Q20"/>
    <mergeCell ref="R17:R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а</cp:lastModifiedBy>
  <cp:lastPrinted>2014-09-27T13:08:47Z</cp:lastPrinted>
  <dcterms:created xsi:type="dcterms:W3CDTF">2010-01-21T11:17:41Z</dcterms:created>
  <dcterms:modified xsi:type="dcterms:W3CDTF">2014-10-07T08:05:50Z</dcterms:modified>
  <cp:category/>
  <cp:version/>
  <cp:contentType/>
  <cp:contentStatus/>
</cp:coreProperties>
</file>