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16 огр" sheetId="1" r:id="rId1"/>
    <sheet name="8 огр" sheetId="2" r:id="rId2"/>
    <sheet name="30 ОГР " sheetId="3" r:id="rId3"/>
    <sheet name="40 ОГР" sheetId="4" r:id="rId4"/>
    <sheet name="80" sheetId="5" r:id="rId5"/>
  </sheets>
  <definedNames>
    <definedName name="_xlnm.Print_Area" localSheetId="0">'16 огр'!$A$11:$T$23</definedName>
    <definedName name="_xlnm.Print_Titles" localSheetId="0">'16 огр'!$11:$13</definedName>
    <definedName name="_xlnm.Print_Area" localSheetId="2">'30 ОГР '!$A$9:$T$21</definedName>
    <definedName name="_xlnm.Print_Titles" localSheetId="2">'30 ОГР '!$9:$11</definedName>
    <definedName name="_xlnm.Print_Area" localSheetId="3">'40 ОГР'!$A$2:$T$11</definedName>
    <definedName name="_xlnm.Print_Titles" localSheetId="3">'40 ОГР'!$9:$11</definedName>
    <definedName name="_xlnm.Print_Area" localSheetId="1">'8 огр'!$A$1:$S$14</definedName>
    <definedName name="_xlnm.Print_Titles" localSheetId="1">'8 огр'!$8:$9</definedName>
    <definedName name="_xlnm.Print_Area" localSheetId="4">'80'!$A$3:$S$16</definedName>
    <definedName name="_xlnm.Print_Titles" localSheetId="4">'80'!$8:$12</definedName>
  </definedNames>
  <calcPr fullCalcOnLoad="1"/>
</workbook>
</file>

<file path=xl/sharedStrings.xml><?xml version="1.0" encoding="utf-8"?>
<sst xmlns="http://schemas.openxmlformats.org/spreadsheetml/2006/main" count="359" uniqueCount="151">
  <si>
    <t>Place</t>
  </si>
  <si>
    <t>Rider_ID</t>
  </si>
  <si>
    <t>Horse_ID</t>
  </si>
  <si>
    <t>SPh</t>
  </si>
  <si>
    <t>SAver</t>
  </si>
  <si>
    <t>TTime</t>
  </si>
  <si>
    <t>Соревнования для любителей</t>
  </si>
  <si>
    <t>Дистанционные конные пробеги</t>
  </si>
  <si>
    <t>Технические результаты</t>
  </si>
  <si>
    <t>Дистанция CEN 16 км (с ограничением скорости)</t>
  </si>
  <si>
    <t>ФХ Крибелевых, Ленинградская обл., Всеволожский р-н, х. Б. Кайдалово</t>
  </si>
  <si>
    <t>04.03.2017 г.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</si>
  <si>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</si>
  <si>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</si>
  <si>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</si>
  <si>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</si>
  <si>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</si>
  <si>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</si>
  <si>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</si>
  <si>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</si>
  <si>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</si>
  <si>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</si>
  <si>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</si>
  <si>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</si>
  <si>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</si>
  <si>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</si>
  <si>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</si>
  <si>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</si>
  <si>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</si>
  <si>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</si>
  <si>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</si>
  <si>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</si>
  <si>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</si>
  <si>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</si>
  <si>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</si>
  <si>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ЧАШНИКОВА
</t>
    </r>
    <r>
      <rPr>
        <sz val="9"/>
        <rFont val="Verdana"/>
        <family val="2"/>
      </rPr>
      <t>Юлия,1974</t>
    </r>
  </si>
  <si>
    <t>на оформ.</t>
  </si>
  <si>
    <r>
      <t xml:space="preserve">ПАРАБОЛА-01
</t>
    </r>
    <r>
      <rPr>
        <sz val="9"/>
        <rFont val="Verdana"/>
        <family val="2"/>
      </rPr>
      <t>бур., коб., буденн., Причал, Ростов-на-Дону</t>
    </r>
  </si>
  <si>
    <t>Крибелева Н.</t>
  </si>
  <si>
    <t>ФХ Крибелевых Ленинградская область</t>
  </si>
  <si>
    <r>
      <t xml:space="preserve">ГЛАЗУНОВА
</t>
    </r>
    <r>
      <rPr>
        <sz val="9"/>
        <rFont val="Verdana"/>
        <family val="2"/>
      </rPr>
      <t>Евгения, 1995</t>
    </r>
  </si>
  <si>
    <r>
      <t>БРИГАНТИНА-13
сер</t>
    </r>
    <r>
      <rPr>
        <sz val="9"/>
        <rFont val="Verdana"/>
        <family val="2"/>
      </rPr>
      <t xml:space="preserve">., коб., терс.буд., Рихтер, Лен.область
</t>
    </r>
  </si>
  <si>
    <t>Глазунова Е.</t>
  </si>
  <si>
    <t>ч/в Ленинградская область</t>
  </si>
  <si>
    <r>
      <t xml:space="preserve">БИРЮКОВА
</t>
    </r>
    <r>
      <rPr>
        <sz val="9"/>
        <rFont val="Verdana"/>
        <family val="2"/>
      </rPr>
      <t>Елизавета, 2002</t>
    </r>
  </si>
  <si>
    <r>
      <t xml:space="preserve">АДИАБЕКА-05
</t>
    </r>
    <r>
      <rPr>
        <sz val="9"/>
        <rFont val="Verdana"/>
        <family val="2"/>
      </rPr>
      <t>вор., коб.,рус.верх., Атом, Старожиловский КЗ</t>
    </r>
  </si>
  <si>
    <t>004608</t>
  </si>
  <si>
    <t>Смирнов П.</t>
  </si>
  <si>
    <r>
      <t xml:space="preserve">МОКРОУСОВА
</t>
    </r>
    <r>
      <rPr>
        <sz val="9"/>
        <rFont val="Verdana"/>
        <family val="2"/>
      </rPr>
      <t>Наталья</t>
    </r>
  </si>
  <si>
    <t>017885</t>
  </si>
  <si>
    <r>
      <t xml:space="preserve">ГАНГУТ-13
</t>
    </r>
    <r>
      <rPr>
        <sz val="9"/>
        <rFont val="Verdana"/>
        <family val="2"/>
      </rPr>
      <t>рыж., жер., донск., Глицерин, ПКЗ Зимовниковский</t>
    </r>
  </si>
  <si>
    <r>
      <t xml:space="preserve">ЩЕКОТИХИНА
</t>
    </r>
    <r>
      <rPr>
        <sz val="9"/>
        <rFont val="Verdana"/>
        <family val="2"/>
      </rPr>
      <t>Марина, 2002</t>
    </r>
  </si>
  <si>
    <r>
      <t xml:space="preserve">ЭСМЕРАЛЬДА-12
</t>
    </r>
    <r>
      <rPr>
        <sz val="9"/>
        <rFont val="Verdana"/>
        <family val="2"/>
      </rPr>
      <t>рыж., коб., полукр.,  неиз., Россия</t>
    </r>
  </si>
  <si>
    <t>Огородова А.</t>
  </si>
  <si>
    <r>
      <t xml:space="preserve">КОСТИНА
</t>
    </r>
    <r>
      <rPr>
        <sz val="9"/>
        <rFont val="Verdana"/>
        <family val="2"/>
      </rPr>
      <t>Марина, 1971</t>
    </r>
  </si>
  <si>
    <r>
      <t xml:space="preserve">НАДЖИ-08
</t>
    </r>
    <r>
      <rPr>
        <sz val="9"/>
        <rFont val="Verdana"/>
        <family val="2"/>
      </rPr>
      <t>рыж., мер., араб., Ачисай, Тольятти</t>
    </r>
  </si>
  <si>
    <t>Костина М.</t>
  </si>
  <si>
    <t>Главный судья</t>
  </si>
  <si>
    <t>Федина Ю., 2 категория</t>
  </si>
  <si>
    <t>Главный секретарь</t>
  </si>
  <si>
    <t>Смирнов А., 1 категория</t>
  </si>
  <si>
    <t>Дистанция CEN 8 км (с ограничением скорости)</t>
  </si>
  <si>
    <r>
      <t>ФАМИЛИЯ,</t>
    </r>
    <r>
      <rPr>
        <sz val="9"/>
        <rFont val="Verdana"/>
        <family val="2"/>
      </rPr>
      <t xml:space="preserve"> Имя всадника</t>
    </r>
  </si>
  <si>
    <t>Вып.
норм.</t>
  </si>
  <si>
    <r>
      <t xml:space="preserve">ЛЮБЕЗНИКОВ
</t>
    </r>
    <r>
      <rPr>
        <sz val="9"/>
        <rFont val="Verdana"/>
        <family val="2"/>
      </rPr>
      <t>Денис, 1982</t>
    </r>
  </si>
  <si>
    <t>на
оформ.</t>
  </si>
  <si>
    <r>
      <t xml:space="preserve">АМАЗОНКА-12
</t>
    </r>
    <r>
      <rPr>
        <sz val="9"/>
        <rFont val="Verdana"/>
        <family val="2"/>
      </rPr>
      <t>сер., коб., спорт., Откол, Россия</t>
    </r>
  </si>
  <si>
    <t>Любезникова Е.</t>
  </si>
  <si>
    <r>
      <t xml:space="preserve">ПАХОМОВА
</t>
    </r>
    <r>
      <rPr>
        <sz val="9"/>
        <rFont val="Verdana"/>
        <family val="2"/>
      </rPr>
      <t>Полина, 1987</t>
    </r>
  </si>
  <si>
    <r>
      <t xml:space="preserve">ИНГИР-09
</t>
    </r>
    <r>
      <rPr>
        <sz val="9"/>
        <rFont val="Verdana"/>
        <family val="2"/>
      </rPr>
      <t>гн., мер., араб.кар., неиз., Россия</t>
    </r>
  </si>
  <si>
    <t>Пахомова П.</t>
  </si>
  <si>
    <t xml:space="preserve"> Кубок Организаторов — 3 этап</t>
  </si>
  <si>
    <t>Дистанция CEN 30 км (с ограничением скорости)</t>
  </si>
  <si>
    <r>
      <t xml:space="preserve">ПЛЕСК-10
</t>
    </r>
    <r>
      <rPr>
        <sz val="9"/>
        <rFont val="Verdana"/>
        <family val="2"/>
      </rPr>
      <t>т.гн., жер., полукр., Степ, ФХ Крибелевой</t>
    </r>
  </si>
  <si>
    <t>014562</t>
  </si>
  <si>
    <t>С</t>
  </si>
  <si>
    <r>
      <t xml:space="preserve">ЖИРНОВ 
</t>
    </r>
    <r>
      <rPr>
        <sz val="9"/>
        <rFont val="Verdana"/>
        <family val="2"/>
      </rPr>
      <t>Николай</t>
    </r>
  </si>
  <si>
    <t>002260</t>
  </si>
  <si>
    <r>
      <t xml:space="preserve">ОРИГИНАЛ-07
</t>
    </r>
    <r>
      <rPr>
        <sz val="9"/>
        <color indexed="8"/>
        <rFont val="Calibri"/>
        <family val="2"/>
      </rPr>
      <t>гн., мер., рус.-рыс., Распев, к/з Псковский</t>
    </r>
  </si>
  <si>
    <t>007888</t>
  </si>
  <si>
    <t>Жирнов Н.</t>
  </si>
  <si>
    <t>ч/в 
Санкт-Петербург</t>
  </si>
  <si>
    <r>
      <t xml:space="preserve">ОРИГИНАЛ-07
</t>
    </r>
    <r>
      <rPr>
        <sz val="11"/>
        <color indexed="8"/>
        <rFont val="Calibri"/>
        <family val="2"/>
      </rPr>
      <t>гн., мер., рус.-рыс., Распев, к/з Псковский</t>
    </r>
  </si>
  <si>
    <r>
      <t xml:space="preserve">КУТУЗОВА
</t>
    </r>
    <r>
      <rPr>
        <sz val="9"/>
        <rFont val="Verdana"/>
        <family val="2"/>
      </rPr>
      <t>Светлана, 2000</t>
    </r>
  </si>
  <si>
    <t xml:space="preserve">на
оформ. </t>
  </si>
  <si>
    <r>
      <t xml:space="preserve">БРИГАНТИЯ-12
</t>
    </r>
    <r>
      <rPr>
        <sz val="9"/>
        <rFont val="Verdana"/>
        <family val="2"/>
      </rPr>
      <t>св.зол.рыж., коб., дон., Бамбук, Зимовниковский КЗ</t>
    </r>
  </si>
  <si>
    <r>
      <t xml:space="preserve">КОРНИЛОВА
</t>
    </r>
    <r>
      <rPr>
        <sz val="9"/>
        <rFont val="Verdana"/>
        <family val="2"/>
      </rPr>
      <t>Ольга</t>
    </r>
  </si>
  <si>
    <t>002261</t>
  </si>
  <si>
    <r>
      <t xml:space="preserve">ГРАФ-10
</t>
    </r>
    <r>
      <rPr>
        <sz val="9"/>
        <rFont val="Verdana"/>
        <family val="2"/>
      </rPr>
      <t>т.гн., жер., буден., Гинофор, ПКЗ Зимовниковский</t>
    </r>
  </si>
  <si>
    <t>014563</t>
  </si>
  <si>
    <t>К</t>
  </si>
  <si>
    <r>
      <t xml:space="preserve">ГОЛОВНЕВА
</t>
    </r>
    <r>
      <rPr>
        <sz val="9"/>
        <rFont val="Verdana"/>
        <family val="2"/>
      </rPr>
      <t>Лина</t>
    </r>
    <r>
      <rPr>
        <b/>
        <sz val="9"/>
        <rFont val="Verdana"/>
        <family val="2"/>
      </rPr>
      <t xml:space="preserve"> </t>
    </r>
  </si>
  <si>
    <t>002761</t>
  </si>
  <si>
    <r>
      <t xml:space="preserve">ГИЗАЛ-13
</t>
    </r>
    <r>
      <rPr>
        <sz val="9"/>
        <rFont val="Verdana"/>
        <family val="2"/>
      </rPr>
      <t>рыж., жер., дон., Глицерин, КЗ Зимовниковский</t>
    </r>
    <r>
      <rPr>
        <b/>
        <sz val="9"/>
        <rFont val="Verdana"/>
        <family val="2"/>
      </rPr>
      <t xml:space="preserve"> </t>
    </r>
  </si>
  <si>
    <r>
      <t xml:space="preserve">ЧУРСИНА
</t>
    </r>
    <r>
      <rPr>
        <sz val="9"/>
        <rFont val="Verdana"/>
        <family val="2"/>
      </rPr>
      <t>Мария, 1988</t>
    </r>
  </si>
  <si>
    <t>027088</t>
  </si>
  <si>
    <r>
      <t xml:space="preserve">СКАЗКА-09
</t>
    </r>
    <r>
      <rPr>
        <sz val="9"/>
        <rFont val="Verdana"/>
        <family val="2"/>
      </rPr>
      <t>гн-чал., коб., б/п, неиз., Россия</t>
    </r>
  </si>
  <si>
    <t>Чурсина М.</t>
  </si>
  <si>
    <t>Снят неповиновен.</t>
  </si>
  <si>
    <t>Дистанция CEN 40 км (с ограничением скорости)</t>
  </si>
  <si>
    <t>CEN 40</t>
  </si>
  <si>
    <r>
      <t xml:space="preserve">ВИНОГРАДОВА
 </t>
    </r>
    <r>
      <rPr>
        <sz val="9"/>
        <rFont val="Verdana"/>
        <family val="2"/>
      </rPr>
      <t>Ольга, 1985</t>
    </r>
  </si>
  <si>
    <r>
      <t xml:space="preserve">АЗДАРХА-ГЕЛИ-12 
</t>
    </r>
    <r>
      <rPr>
        <sz val="9"/>
        <rFont val="Verdana"/>
        <family val="2"/>
      </rPr>
      <t>сер., жер., ахалт., Гала, ПФК "Гели"</t>
    </r>
  </si>
  <si>
    <t>Виноградова О.</t>
  </si>
  <si>
    <t>III</t>
  </si>
  <si>
    <r>
      <t xml:space="preserve">СКИДАН
</t>
    </r>
    <r>
      <rPr>
        <sz val="9"/>
        <rFont val="Verdana"/>
        <family val="2"/>
      </rPr>
      <t xml:space="preserve">Любовь </t>
    </r>
  </si>
  <si>
    <t>008367</t>
  </si>
  <si>
    <r>
      <t xml:space="preserve">ИСКРА-11
</t>
    </r>
    <r>
      <rPr>
        <sz val="9"/>
        <rFont val="Verdana"/>
        <family val="2"/>
      </rPr>
      <t>рыж., коб., б/п, Воронежская область</t>
    </r>
  </si>
  <si>
    <t>016913</t>
  </si>
  <si>
    <t>Скидан Л.</t>
  </si>
  <si>
    <r>
      <t xml:space="preserve">ДАНИЛИНА
</t>
    </r>
    <r>
      <rPr>
        <sz val="9"/>
        <rFont val="Verdana"/>
        <family val="2"/>
      </rPr>
      <t>Марина</t>
    </r>
  </si>
  <si>
    <t>012379</t>
  </si>
  <si>
    <r>
      <t xml:space="preserve">НОВАКАРИ-07
</t>
    </r>
    <r>
      <rPr>
        <sz val="9"/>
        <rFont val="Verdana"/>
        <family val="2"/>
      </rPr>
      <t>рыж., коб., араб., Кайрат, Лаг-Сервис, Россия</t>
    </r>
  </si>
  <si>
    <t>015229</t>
  </si>
  <si>
    <r>
      <t xml:space="preserve">МИТРОФАНОВ
</t>
    </r>
    <r>
      <rPr>
        <sz val="9"/>
        <rFont val="Verdana"/>
        <family val="2"/>
      </rPr>
      <t>Андрей</t>
    </r>
  </si>
  <si>
    <t>013780</t>
  </si>
  <si>
    <r>
      <t xml:space="preserve">БЕЛОГВАРДЕЕЦ-12
</t>
    </r>
    <r>
      <rPr>
        <sz val="9"/>
        <rFont val="Verdana"/>
        <family val="2"/>
      </rPr>
      <t>зол.-бур., жер., буден., Бретер, Липецкая обл.</t>
    </r>
  </si>
  <si>
    <t>CENYJ 40</t>
  </si>
  <si>
    <r>
      <t>СМИРНОВА</t>
    </r>
    <r>
      <rPr>
        <sz val="9"/>
        <rFont val="Verdana"/>
        <family val="2"/>
      </rPr>
      <t xml:space="preserve"> 
А</t>
    </r>
    <r>
      <rPr>
        <sz val="8"/>
        <rFont val="Verdana"/>
        <family val="2"/>
      </rPr>
      <t>настасия</t>
    </r>
  </si>
  <si>
    <t>030001</t>
  </si>
  <si>
    <r>
      <t xml:space="preserve">АЛЬ ПАЧИНО-08
</t>
    </r>
    <r>
      <rPr>
        <sz val="9"/>
        <rFont val="Verdana"/>
        <family val="2"/>
      </rPr>
      <t>гнед., мер., полукр., Апаш, Россия</t>
    </r>
  </si>
  <si>
    <t>011710</t>
  </si>
  <si>
    <t>Виноградова Ю.</t>
  </si>
  <si>
    <r>
      <t xml:space="preserve">МАРКЕТОВА
</t>
    </r>
    <r>
      <rPr>
        <sz val="9"/>
        <rFont val="Verdana"/>
        <family val="2"/>
      </rPr>
      <t>Анастасия, 2002</t>
    </r>
  </si>
  <si>
    <r>
      <t xml:space="preserve">СЕКУНДОМЕР-02
</t>
    </r>
    <r>
      <rPr>
        <sz val="9"/>
        <rFont val="Verdana"/>
        <family val="2"/>
      </rPr>
      <t>сер., жер., терск., Северный, ПКЗ Ставропольский</t>
    </r>
  </si>
  <si>
    <t>005158</t>
  </si>
  <si>
    <t>Ворожцова О.</t>
  </si>
  <si>
    <t>КСК "Исток" Ленинградская область</t>
  </si>
  <si>
    <r>
      <t xml:space="preserve">ШМЕЛЁВА
</t>
    </r>
    <r>
      <rPr>
        <sz val="9"/>
        <rFont val="Verdana"/>
        <family val="2"/>
      </rPr>
      <t>Яна</t>
    </r>
  </si>
  <si>
    <t>031803</t>
  </si>
  <si>
    <r>
      <t xml:space="preserve">ТРАГЕДИЯ-06
</t>
    </r>
    <r>
      <rPr>
        <sz val="9"/>
        <rFont val="Verdana"/>
        <family val="2"/>
      </rPr>
      <t>рыж., коб., буденн., Темир, Зимовниковский КЗ</t>
    </r>
  </si>
  <si>
    <t>013287</t>
  </si>
  <si>
    <t>1 ю</t>
  </si>
  <si>
    <r>
      <t xml:space="preserve">ШАВЛЮГА
</t>
    </r>
    <r>
      <rPr>
        <sz val="9"/>
        <rFont val="Verdana"/>
        <family val="2"/>
      </rPr>
      <t>Дарья</t>
    </r>
  </si>
  <si>
    <t>035500</t>
  </si>
  <si>
    <r>
      <t xml:space="preserve">КАНТРИ-02
</t>
    </r>
    <r>
      <rPr>
        <sz val="9"/>
        <rFont val="Verdana"/>
        <family val="2"/>
      </rPr>
      <t>сер., коб., помесь, неизв., Лен.обл.</t>
    </r>
  </si>
  <si>
    <t>005852</t>
  </si>
  <si>
    <t>3 ю</t>
  </si>
  <si>
    <r>
      <t xml:space="preserve">ОТАРОВ
</t>
    </r>
    <r>
      <rPr>
        <sz val="9"/>
        <rFont val="Verdana"/>
        <family val="2"/>
      </rPr>
      <t>Артём, 2002</t>
    </r>
  </si>
  <si>
    <r>
      <t xml:space="preserve">МОПР-04
</t>
    </r>
    <r>
      <rPr>
        <sz val="9"/>
        <rFont val="Verdana"/>
        <family val="2"/>
      </rPr>
      <t>изабелл.,  мер., бел. упр., неиз., Россмя</t>
    </r>
  </si>
  <si>
    <t>на оформл.</t>
  </si>
  <si>
    <t xml:space="preserve">Дистанция CEN 1* 80 км </t>
  </si>
  <si>
    <t>3 этап:</t>
  </si>
  <si>
    <t>4 этап:</t>
  </si>
  <si>
    <r>
      <t xml:space="preserve">БОЙКОВА
</t>
    </r>
    <r>
      <rPr>
        <sz val="9"/>
        <rFont val="Verdana"/>
        <family val="2"/>
      </rPr>
      <t>Анастасия</t>
    </r>
  </si>
  <si>
    <t>054200</t>
  </si>
  <si>
    <t>1ю</t>
  </si>
  <si>
    <r>
      <t xml:space="preserve">БУБЕНЧИК-04
</t>
    </r>
    <r>
      <rPr>
        <sz val="9"/>
        <rFont val="Verdana"/>
        <family val="2"/>
      </rPr>
      <t>вор., мер., орл. рыс., Крестник, КЗ "Калгановский"</t>
    </r>
  </si>
  <si>
    <t>006441</t>
  </si>
  <si>
    <t>КСК "Исток"
Ленинградская область</t>
  </si>
  <si>
    <t>2 ю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</si>
</sst>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[H]:MM:SS;@"/>
    <numFmt numFmtId="167" formatCode="0.00"/>
    <numFmt numFmtId="168" formatCode="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b/>
      <sz val="9"/>
      <name val="Verdana"/>
      <family val="2"/>
    </font>
    <font>
      <sz val="12"/>
      <name val="Arial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9"/>
      <color indexed="8"/>
      <name val="Calibri"/>
      <family val="2"/>
    </font>
    <font>
      <b/>
      <sz val="12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8"/>
      </left>
      <right style="thin">
        <color indexed="8"/>
      </right>
      <top style="medium">
        <color indexed="54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23"/>
      </right>
      <top style="medium">
        <color indexed="63"/>
      </top>
      <bottom style="medium">
        <color indexed="63"/>
      </bottom>
    </border>
    <border>
      <left style="thin">
        <color indexed="23"/>
      </left>
      <right style="thin">
        <color indexed="23"/>
      </right>
      <top style="medium">
        <color indexed="63"/>
      </top>
      <bottom style="medium"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99">
    <xf numFmtId="164" fontId="0" fillId="0" borderId="0" xfId="0" applyAlignment="1">
      <alignment/>
    </xf>
    <xf numFmtId="164" fontId="1" fillId="0" borderId="0" xfId="27" applyFont="1" applyAlignment="1" applyProtection="1">
      <alignment vertical="center"/>
      <protection locked="0"/>
    </xf>
    <xf numFmtId="164" fontId="1" fillId="2" borderId="0" xfId="36" applyFont="1" applyFill="1" applyBorder="1" applyAlignment="1" applyProtection="1">
      <alignment horizontal="center" vertical="top"/>
      <protection/>
    </xf>
    <xf numFmtId="164" fontId="1" fillId="2" borderId="0" xfId="36" applyFont="1" applyFill="1" applyBorder="1" applyAlignment="1" applyProtection="1">
      <alignment vertical="top"/>
      <protection locked="0"/>
    </xf>
    <xf numFmtId="164" fontId="1" fillId="2" borderId="0" xfId="36" applyFont="1" applyFill="1" applyBorder="1" applyAlignment="1" applyProtection="1">
      <alignment horizontal="center" vertical="top"/>
      <protection locked="0"/>
    </xf>
    <xf numFmtId="164" fontId="1" fillId="2" borderId="0" xfId="36" applyFont="1" applyFill="1" applyBorder="1" applyProtection="1">
      <alignment/>
      <protection locked="0"/>
    </xf>
    <xf numFmtId="164" fontId="1" fillId="2" borderId="0" xfId="36" applyFont="1" applyFill="1" applyProtection="1">
      <alignment/>
      <protection locked="0"/>
    </xf>
    <xf numFmtId="164" fontId="3" fillId="2" borderId="0" xfId="36" applyFont="1" applyFill="1" applyProtection="1">
      <alignment/>
      <protection locked="0"/>
    </xf>
    <xf numFmtId="164" fontId="4" fillId="0" borderId="0" xfId="33" applyFont="1" applyAlignment="1" applyProtection="1">
      <alignment vertical="center" wrapText="1"/>
      <protection locked="0"/>
    </xf>
    <xf numFmtId="164" fontId="5" fillId="0" borderId="0" xfId="33" applyFont="1" applyAlignment="1" applyProtection="1">
      <alignment horizontal="right" vertical="center"/>
      <protection locked="0"/>
    </xf>
    <xf numFmtId="164" fontId="1" fillId="0" borderId="0" xfId="33" applyAlignment="1" applyProtection="1">
      <alignment vertical="center"/>
      <protection locked="0"/>
    </xf>
    <xf numFmtId="164" fontId="4" fillId="0" borderId="0" xfId="27" applyFont="1" applyBorder="1" applyAlignment="1" applyProtection="1">
      <alignment horizontal="center" vertical="center" wrapText="1"/>
      <protection locked="0"/>
    </xf>
    <xf numFmtId="164" fontId="6" fillId="0" borderId="0" xfId="33" applyFont="1" applyBorder="1" applyAlignment="1" applyProtection="1">
      <alignment horizontal="center" vertical="center" wrapText="1"/>
      <protection locked="0"/>
    </xf>
    <xf numFmtId="164" fontId="1" fillId="0" borderId="0" xfId="33" applyFont="1" applyAlignment="1" applyProtection="1">
      <alignment vertical="center"/>
      <protection locked="0"/>
    </xf>
    <xf numFmtId="164" fontId="7" fillId="0" borderId="0" xfId="33" applyFont="1" applyBorder="1" applyAlignment="1" applyProtection="1">
      <alignment horizontal="center" vertical="center"/>
      <protection locked="0"/>
    </xf>
    <xf numFmtId="164" fontId="8" fillId="0" borderId="0" xfId="33" applyFont="1" applyAlignment="1" applyProtection="1">
      <alignment vertical="center"/>
      <protection locked="0"/>
    </xf>
    <xf numFmtId="164" fontId="9" fillId="0" borderId="0" xfId="33" applyFont="1" applyBorder="1" applyAlignment="1" applyProtection="1">
      <alignment horizontal="center" vertical="center"/>
      <protection locked="0"/>
    </xf>
    <xf numFmtId="164" fontId="10" fillId="0" borderId="0" xfId="33" applyFont="1" applyProtection="1">
      <alignment/>
      <protection locked="0"/>
    </xf>
    <xf numFmtId="164" fontId="11" fillId="0" borderId="0" xfId="33" applyFont="1" applyAlignment="1" applyProtection="1">
      <alignment vertical="center"/>
      <protection locked="0"/>
    </xf>
    <xf numFmtId="164" fontId="10" fillId="0" borderId="0" xfId="33" applyFont="1" applyAlignment="1" applyProtection="1">
      <alignment vertical="center"/>
      <protection locked="0"/>
    </xf>
    <xf numFmtId="164" fontId="10" fillId="0" borderId="0" xfId="33" applyFont="1" applyAlignment="1" applyProtection="1">
      <alignment wrapText="1"/>
      <protection locked="0"/>
    </xf>
    <xf numFmtId="164" fontId="10" fillId="0" borderId="0" xfId="33" applyFont="1" applyAlignment="1" applyProtection="1">
      <alignment shrinkToFit="1"/>
      <protection locked="0"/>
    </xf>
    <xf numFmtId="164" fontId="12" fillId="0" borderId="0" xfId="33" applyFont="1" applyProtection="1">
      <alignment/>
      <protection locked="0"/>
    </xf>
    <xf numFmtId="164" fontId="10" fillId="0" borderId="0" xfId="33" applyFont="1" applyBorder="1" applyAlignment="1" applyProtection="1">
      <alignment horizontal="right" vertical="center"/>
      <protection locked="0"/>
    </xf>
    <xf numFmtId="164" fontId="10" fillId="3" borderId="1" xfId="33" applyFont="1" applyFill="1" applyBorder="1" applyAlignment="1" applyProtection="1">
      <alignment horizontal="center" vertical="center" textRotation="90" wrapText="1"/>
      <protection locked="0"/>
    </xf>
    <xf numFmtId="164" fontId="13" fillId="3" borderId="2" xfId="33" applyFont="1" applyFill="1" applyBorder="1" applyAlignment="1" applyProtection="1">
      <alignment horizontal="center" vertical="center" textRotation="90" wrapText="1"/>
      <protection locked="0"/>
    </xf>
    <xf numFmtId="164" fontId="10" fillId="3" borderId="2" xfId="33" applyFont="1" applyFill="1" applyBorder="1" applyAlignment="1" applyProtection="1">
      <alignment horizontal="left" vertical="center" wrapText="1"/>
      <protection locked="0"/>
    </xf>
    <xf numFmtId="164" fontId="10" fillId="3" borderId="2" xfId="33" applyFont="1" applyFill="1" applyBorder="1" applyAlignment="1" applyProtection="1">
      <alignment horizontal="center" vertical="center" wrapText="1"/>
      <protection locked="0"/>
    </xf>
    <xf numFmtId="164" fontId="10" fillId="3" borderId="2" xfId="33" applyFont="1" applyFill="1" applyBorder="1" applyAlignment="1" applyProtection="1">
      <alignment horizontal="center" vertical="center" textRotation="90" wrapText="1"/>
      <protection locked="0"/>
    </xf>
    <xf numFmtId="164" fontId="14" fillId="3" borderId="3" xfId="20" applyFont="1" applyFill="1" applyBorder="1" applyAlignment="1" applyProtection="1">
      <alignment horizontal="right" vertical="center"/>
      <protection locked="0"/>
    </xf>
    <xf numFmtId="164" fontId="15" fillId="3" borderId="4" xfId="20" applyFont="1" applyFill="1" applyBorder="1" applyAlignment="1" applyProtection="1">
      <alignment horizontal="center" vertical="center"/>
      <protection locked="0"/>
    </xf>
    <xf numFmtId="164" fontId="14" fillId="3" borderId="4" xfId="20" applyFont="1" applyFill="1" applyBorder="1" applyAlignment="1" applyProtection="1">
      <alignment vertical="center"/>
      <protection locked="0"/>
    </xf>
    <xf numFmtId="164" fontId="14" fillId="3" borderId="4" xfId="20" applyFont="1" applyFill="1" applyBorder="1" applyAlignment="1" applyProtection="1">
      <alignment horizontal="right" vertical="center"/>
      <protection locked="0"/>
    </xf>
    <xf numFmtId="164" fontId="14" fillId="3" borderId="4" xfId="20" applyFont="1" applyFill="1" applyBorder="1" applyAlignment="1" applyProtection="1">
      <alignment horizontal="center" vertical="center"/>
      <protection locked="0"/>
    </xf>
    <xf numFmtId="165" fontId="15" fillId="3" borderId="5" xfId="20" applyNumberFormat="1" applyFont="1" applyFill="1" applyBorder="1" applyAlignment="1" applyProtection="1">
      <alignment horizontal="center" vertical="center"/>
      <protection locked="0"/>
    </xf>
    <xf numFmtId="165" fontId="16" fillId="3" borderId="2" xfId="20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33" applyFont="1" applyFill="1" applyBorder="1" applyAlignment="1" applyProtection="1">
      <alignment horizontal="center" vertical="center" wrapText="1"/>
      <protection locked="0"/>
    </xf>
    <xf numFmtId="164" fontId="11" fillId="0" borderId="0" xfId="27" applyFont="1" applyAlignment="1" applyProtection="1">
      <alignment vertical="center"/>
      <protection locked="0"/>
    </xf>
    <xf numFmtId="164" fontId="14" fillId="3" borderId="7" xfId="20" applyFont="1" applyFill="1" applyBorder="1" applyAlignment="1" applyProtection="1">
      <alignment horizontal="right" vertical="center"/>
      <protection locked="0"/>
    </xf>
    <xf numFmtId="164" fontId="15" fillId="3" borderId="8" xfId="20" applyFont="1" applyFill="1" applyBorder="1" applyAlignment="1" applyProtection="1">
      <alignment horizontal="center" vertical="center"/>
      <protection locked="0"/>
    </xf>
    <xf numFmtId="164" fontId="14" fillId="3" borderId="8" xfId="20" applyFont="1" applyFill="1" applyBorder="1" applyAlignment="1" applyProtection="1">
      <alignment vertical="center"/>
      <protection locked="0"/>
    </xf>
    <xf numFmtId="164" fontId="14" fillId="3" borderId="8" xfId="20" applyFont="1" applyFill="1" applyBorder="1" applyAlignment="1" applyProtection="1">
      <alignment horizontal="right" vertical="center"/>
      <protection locked="0"/>
    </xf>
    <xf numFmtId="164" fontId="14" fillId="3" borderId="8" xfId="20" applyFont="1" applyFill="1" applyBorder="1" applyAlignment="1" applyProtection="1">
      <alignment horizontal="center" vertical="center"/>
      <protection locked="0"/>
    </xf>
    <xf numFmtId="165" fontId="15" fillId="3" borderId="9" xfId="20" applyNumberFormat="1" applyFont="1" applyFill="1" applyBorder="1" applyAlignment="1" applyProtection="1">
      <alignment horizontal="center" vertical="center"/>
      <protection locked="0"/>
    </xf>
    <xf numFmtId="164" fontId="14" fillId="3" borderId="10" xfId="20" applyFont="1" applyFill="1" applyBorder="1" applyAlignment="1" applyProtection="1">
      <alignment horizontal="center" vertical="center" wrapText="1"/>
      <protection locked="0"/>
    </xf>
    <xf numFmtId="166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166" fontId="14" fillId="3" borderId="10" xfId="20" applyNumberFormat="1" applyFont="1" applyFill="1" applyBorder="1" applyAlignment="1" applyProtection="1">
      <alignment horizontal="center" vertical="center" wrapText="1"/>
      <protection locked="0"/>
    </xf>
    <xf numFmtId="167" fontId="14" fillId="3" borderId="10" xfId="20" applyNumberFormat="1" applyFont="1" applyFill="1" applyBorder="1" applyAlignment="1" applyProtection="1">
      <alignment horizontal="center" vertical="center" wrapText="1"/>
      <protection locked="0"/>
    </xf>
    <xf numFmtId="166" fontId="17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30" applyFont="1" applyBorder="1" applyAlignment="1" applyProtection="1">
      <alignment horizontal="center" vertical="center" wrapText="1"/>
      <protection locked="0"/>
    </xf>
    <xf numFmtId="164" fontId="7" fillId="0" borderId="2" xfId="33" applyFont="1" applyFill="1" applyBorder="1" applyAlignment="1" applyProtection="1">
      <alignment horizontal="center" vertical="center"/>
      <protection locked="0"/>
    </xf>
    <xf numFmtId="164" fontId="10" fillId="0" borderId="2" xfId="37" applyFont="1" applyFill="1" applyBorder="1" applyAlignment="1" applyProtection="1">
      <alignment horizontal="left" vertical="center" wrapText="1"/>
      <protection locked="0"/>
    </xf>
    <xf numFmtId="168" fontId="14" fillId="0" borderId="2" xfId="37" applyNumberFormat="1" applyFont="1" applyBorder="1" applyAlignment="1" applyProtection="1">
      <alignment horizontal="center" vertical="center" wrapText="1"/>
      <protection locked="0"/>
    </xf>
    <xf numFmtId="164" fontId="14" fillId="0" borderId="2" xfId="37" applyFont="1" applyBorder="1" applyAlignment="1" applyProtection="1">
      <alignment horizontal="center" vertical="center"/>
      <protection locked="0"/>
    </xf>
    <xf numFmtId="164" fontId="10" fillId="0" borderId="2" xfId="37" applyFont="1" applyBorder="1" applyAlignment="1" applyProtection="1">
      <alignment horizontal="left" vertical="center" wrapText="1"/>
      <protection locked="0"/>
    </xf>
    <xf numFmtId="164" fontId="14" fillId="0" borderId="2" xfId="37" applyFont="1" applyBorder="1" applyAlignment="1" applyProtection="1">
      <alignment horizontal="center" vertical="center" wrapText="1"/>
      <protection locked="0"/>
    </xf>
    <xf numFmtId="164" fontId="14" fillId="0" borderId="2" xfId="28" applyFont="1" applyBorder="1" applyAlignment="1" applyProtection="1">
      <alignment horizontal="center" vertical="center" wrapText="1"/>
      <protection locked="0"/>
    </xf>
    <xf numFmtId="164" fontId="14" fillId="0" borderId="11" xfId="27" applyFont="1" applyBorder="1" applyAlignment="1" applyProtection="1">
      <alignment horizontal="center" vertical="center" wrapText="1"/>
      <protection locked="0"/>
    </xf>
    <xf numFmtId="165" fontId="14" fillId="0" borderId="11" xfId="20" applyNumberFormat="1" applyFont="1" applyFill="1" applyBorder="1" applyAlignment="1" applyProtection="1">
      <alignment horizontal="center" vertical="center"/>
      <protection locked="0"/>
    </xf>
    <xf numFmtId="166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1" xfId="20" applyNumberFormat="1" applyFont="1" applyBorder="1" applyAlignment="1" applyProtection="1">
      <alignment horizontal="center" vertical="center"/>
      <protection locked="0"/>
    </xf>
    <xf numFmtId="165" fontId="14" fillId="4" borderId="11" xfId="20" applyNumberFormat="1" applyFont="1" applyFill="1" applyBorder="1" applyAlignment="1" applyProtection="1">
      <alignment horizontal="center" vertical="center"/>
      <protection locked="0"/>
    </xf>
    <xf numFmtId="166" fontId="14" fillId="0" borderId="11" xfId="20" applyNumberFormat="1" applyFont="1" applyFill="1" applyBorder="1" applyAlignment="1" applyProtection="1">
      <alignment horizontal="center" vertical="center"/>
      <protection locked="0"/>
    </xf>
    <xf numFmtId="167" fontId="14" fillId="5" borderId="11" xfId="20" applyNumberFormat="1" applyFont="1" applyFill="1" applyBorder="1" applyAlignment="1" applyProtection="1">
      <alignment horizontal="center" vertical="center"/>
      <protection locked="0"/>
    </xf>
    <xf numFmtId="167" fontId="14" fillId="5" borderId="2" xfId="20" applyNumberFormat="1" applyFont="1" applyFill="1" applyBorder="1" applyAlignment="1" applyProtection="1">
      <alignment horizontal="center" vertical="center"/>
      <protection locked="0"/>
    </xf>
    <xf numFmtId="166" fontId="18" fillId="0" borderId="2" xfId="0" applyNumberFormat="1" applyFont="1" applyFill="1" applyBorder="1" applyAlignment="1" applyProtection="1">
      <alignment horizontal="center" vertical="center"/>
      <protection locked="0"/>
    </xf>
    <xf numFmtId="166" fontId="18" fillId="6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6" xfId="27" applyFont="1" applyBorder="1" applyAlignment="1" applyProtection="1">
      <alignment horizontal="center" vertical="center" wrapText="1"/>
      <protection locked="0"/>
    </xf>
    <xf numFmtId="164" fontId="19" fillId="0" borderId="0" xfId="27" applyFont="1" applyAlignment="1" applyProtection="1">
      <alignment vertical="center"/>
      <protection locked="0"/>
    </xf>
    <xf numFmtId="164" fontId="14" fillId="0" borderId="10" xfId="27" applyFont="1" applyBorder="1" applyAlignment="1" applyProtection="1">
      <alignment horizontal="center" vertical="center" wrapText="1"/>
      <protection locked="0"/>
    </xf>
    <xf numFmtId="165" fontId="14" fillId="4" borderId="10" xfId="20" applyNumberFormat="1" applyFont="1" applyFill="1" applyBorder="1" applyAlignment="1" applyProtection="1">
      <alignment horizontal="center" vertical="center"/>
      <protection locked="0"/>
    </xf>
    <xf numFmtId="166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0" xfId="20" applyNumberFormat="1" applyFont="1" applyBorder="1" applyAlignment="1" applyProtection="1">
      <alignment horizontal="center" vertical="center"/>
      <protection locked="0"/>
    </xf>
    <xf numFmtId="166" fontId="14" fillId="0" borderId="10" xfId="20" applyNumberFormat="1" applyFont="1" applyFill="1" applyBorder="1" applyAlignment="1" applyProtection="1">
      <alignment horizontal="center" vertical="center"/>
      <protection locked="0"/>
    </xf>
    <xf numFmtId="167" fontId="14" fillId="5" borderId="10" xfId="20" applyNumberFormat="1" applyFont="1" applyFill="1" applyBorder="1" applyAlignment="1" applyProtection="1">
      <alignment horizontal="center" vertical="center"/>
      <protection locked="0"/>
    </xf>
    <xf numFmtId="164" fontId="14" fillId="0" borderId="12" xfId="28" applyFont="1" applyBorder="1" applyAlignment="1" applyProtection="1">
      <alignment horizontal="center" vertical="center" wrapText="1"/>
      <protection locked="0"/>
    </xf>
    <xf numFmtId="168" fontId="14" fillId="0" borderId="2" xfId="37" applyNumberFormat="1" applyFont="1" applyFill="1" applyBorder="1" applyAlignment="1" applyProtection="1">
      <alignment horizontal="center" vertical="center" wrapText="1"/>
      <protection locked="0"/>
    </xf>
    <xf numFmtId="164" fontId="20" fillId="0" borderId="0" xfId="27" applyFont="1" applyAlignment="1" applyProtection="1">
      <alignment vertical="center"/>
      <protection locked="0"/>
    </xf>
    <xf numFmtId="164" fontId="6" fillId="0" borderId="0" xfId="28" applyFont="1" applyAlignment="1" applyProtection="1">
      <alignment vertical="center"/>
      <protection locked="0"/>
    </xf>
    <xf numFmtId="164" fontId="1" fillId="0" borderId="0" xfId="28" applyFont="1" applyAlignment="1" applyProtection="1">
      <alignment vertical="center"/>
      <protection locked="0"/>
    </xf>
    <xf numFmtId="164" fontId="21" fillId="0" borderId="0" xfId="28" applyFont="1" applyAlignment="1" applyProtection="1">
      <alignment vertical="center"/>
      <protection locked="0"/>
    </xf>
    <xf numFmtId="164" fontId="10" fillId="3" borderId="1" xfId="34" applyFont="1" applyFill="1" applyBorder="1" applyAlignment="1" applyProtection="1">
      <alignment horizontal="center" vertical="center" textRotation="90" wrapText="1"/>
      <protection locked="0"/>
    </xf>
    <xf numFmtId="164" fontId="13" fillId="3" borderId="2" xfId="34" applyFont="1" applyFill="1" applyBorder="1" applyAlignment="1" applyProtection="1">
      <alignment horizontal="center" vertical="center" textRotation="90" wrapText="1"/>
      <protection locked="0"/>
    </xf>
    <xf numFmtId="164" fontId="10" fillId="3" borderId="2" xfId="34" applyFont="1" applyFill="1" applyBorder="1" applyAlignment="1" applyProtection="1">
      <alignment horizontal="left" vertical="center" wrapText="1"/>
      <protection locked="0"/>
    </xf>
    <xf numFmtId="164" fontId="10" fillId="3" borderId="2" xfId="34" applyFont="1" applyFill="1" applyBorder="1" applyAlignment="1" applyProtection="1">
      <alignment horizontal="center" vertical="center" wrapText="1"/>
      <protection locked="0"/>
    </xf>
    <xf numFmtId="164" fontId="10" fillId="3" borderId="2" xfId="34" applyFont="1" applyFill="1" applyBorder="1" applyAlignment="1" applyProtection="1">
      <alignment horizontal="center" vertical="center" textRotation="90" wrapText="1"/>
      <protection locked="0"/>
    </xf>
    <xf numFmtId="164" fontId="10" fillId="3" borderId="13" xfId="34" applyFont="1" applyFill="1" applyBorder="1" applyAlignment="1" applyProtection="1">
      <alignment horizontal="center" vertical="center" wrapText="1"/>
      <protection locked="0"/>
    </xf>
    <xf numFmtId="164" fontId="14" fillId="3" borderId="14" xfId="20" applyFont="1" applyFill="1" applyBorder="1" applyAlignment="1" applyProtection="1">
      <alignment horizontal="right" vertical="center"/>
      <protection locked="0"/>
    </xf>
    <xf numFmtId="164" fontId="15" fillId="3" borderId="15" xfId="20" applyFont="1" applyFill="1" applyBorder="1" applyAlignment="1" applyProtection="1">
      <alignment horizontal="center" vertical="center"/>
      <protection locked="0"/>
    </xf>
    <xf numFmtId="164" fontId="14" fillId="3" borderId="15" xfId="20" applyFont="1" applyFill="1" applyBorder="1" applyAlignment="1" applyProtection="1">
      <alignment vertical="center"/>
      <protection locked="0"/>
    </xf>
    <xf numFmtId="164" fontId="14" fillId="3" borderId="15" xfId="20" applyFont="1" applyFill="1" applyBorder="1" applyAlignment="1" applyProtection="1">
      <alignment horizontal="right" vertical="center"/>
      <protection locked="0"/>
    </xf>
    <xf numFmtId="164" fontId="14" fillId="3" borderId="15" xfId="20" applyFont="1" applyFill="1" applyBorder="1" applyAlignment="1" applyProtection="1">
      <alignment horizontal="center" vertical="center"/>
      <protection locked="0"/>
    </xf>
    <xf numFmtId="165" fontId="15" fillId="3" borderId="16" xfId="20" applyNumberFormat="1" applyFont="1" applyFill="1" applyBorder="1" applyAlignment="1" applyProtection="1">
      <alignment horizontal="center" vertical="center"/>
      <protection locked="0"/>
    </xf>
    <xf numFmtId="165" fontId="16" fillId="3" borderId="13" xfId="20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34" applyFont="1" applyFill="1" applyBorder="1" applyAlignment="1" applyProtection="1">
      <alignment horizontal="center" vertical="center" wrapText="1"/>
      <protection locked="0"/>
    </xf>
    <xf numFmtId="164" fontId="11" fillId="0" borderId="0" xfId="28" applyFont="1" applyAlignment="1" applyProtection="1">
      <alignment vertical="center"/>
      <protection locked="0"/>
    </xf>
    <xf numFmtId="164" fontId="14" fillId="3" borderId="17" xfId="20" applyFont="1" applyFill="1" applyBorder="1" applyAlignment="1" applyProtection="1">
      <alignment horizontal="center" vertical="center" wrapText="1"/>
      <protection locked="0"/>
    </xf>
    <xf numFmtId="166" fontId="14" fillId="3" borderId="18" xfId="0" applyNumberFormat="1" applyFont="1" applyFill="1" applyBorder="1" applyAlignment="1" applyProtection="1">
      <alignment horizontal="center" vertical="center" wrapText="1"/>
      <protection locked="0"/>
    </xf>
    <xf numFmtId="166" fontId="14" fillId="3" borderId="17" xfId="20" applyNumberFormat="1" applyFont="1" applyFill="1" applyBorder="1" applyAlignment="1" applyProtection="1">
      <alignment horizontal="center" vertical="center" wrapText="1"/>
      <protection locked="0"/>
    </xf>
    <xf numFmtId="167" fontId="14" fillId="3" borderId="17" xfId="20" applyNumberFormat="1" applyFont="1" applyFill="1" applyBorder="1" applyAlignment="1" applyProtection="1">
      <alignment horizontal="center" vertical="center" wrapText="1"/>
      <protection locked="0"/>
    </xf>
    <xf numFmtId="166" fontId="17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31" applyFont="1" applyBorder="1" applyAlignment="1" applyProtection="1">
      <alignment horizontal="center" vertical="center" wrapText="1"/>
      <protection locked="0"/>
    </xf>
    <xf numFmtId="164" fontId="14" fillId="0" borderId="2" xfId="34" applyFont="1" applyFill="1" applyBorder="1" applyAlignment="1" applyProtection="1">
      <alignment horizontal="center" vertical="center"/>
      <protection locked="0"/>
    </xf>
    <xf numFmtId="164" fontId="10" fillId="0" borderId="2" xfId="37" applyFont="1" applyBorder="1" applyAlignment="1" applyProtection="1">
      <alignment vertical="center" wrapText="1"/>
      <protection locked="0"/>
    </xf>
    <xf numFmtId="168" fontId="14" fillId="0" borderId="2" xfId="37" applyNumberFormat="1" applyFont="1" applyBorder="1" applyAlignment="1" applyProtection="1">
      <alignment horizontal="center" vertical="center"/>
      <protection locked="0"/>
    </xf>
    <xf numFmtId="165" fontId="14" fillId="0" borderId="2" xfId="20" applyNumberFormat="1" applyFont="1" applyBorder="1" applyAlignment="1" applyProtection="1">
      <alignment horizontal="center" vertical="center"/>
      <protection locked="0"/>
    </xf>
    <xf numFmtId="16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2" xfId="20" applyNumberFormat="1" applyFont="1" applyBorder="1" applyAlignment="1" applyProtection="1">
      <alignment horizontal="center" vertical="center"/>
      <protection locked="0"/>
    </xf>
    <xf numFmtId="167" fontId="14" fillId="0" borderId="2" xfId="20" applyNumberFormat="1" applyFont="1" applyBorder="1" applyAlignment="1" applyProtection="1">
      <alignment horizontal="center" vertical="center"/>
      <protection locked="0"/>
    </xf>
    <xf numFmtId="166" fontId="18" fillId="0" borderId="2" xfId="0" applyNumberFormat="1" applyFont="1" applyBorder="1" applyAlignment="1" applyProtection="1">
      <alignment horizontal="center" vertical="center"/>
      <protection locked="0"/>
    </xf>
    <xf numFmtId="166" fontId="18" fillId="0" borderId="13" xfId="0" applyNumberFormat="1" applyFont="1" applyBorder="1" applyAlignment="1" applyProtection="1">
      <alignment horizontal="center" vertical="center"/>
      <protection locked="0"/>
    </xf>
    <xf numFmtId="164" fontId="10" fillId="0" borderId="6" xfId="28" applyFont="1" applyBorder="1" applyAlignment="1" applyProtection="1">
      <alignment horizontal="center" vertical="center" wrapText="1"/>
      <protection locked="0"/>
    </xf>
    <xf numFmtId="164" fontId="19" fillId="0" borderId="0" xfId="28" applyFont="1" applyAlignment="1" applyProtection="1">
      <alignment vertical="center"/>
      <protection locked="0"/>
    </xf>
    <xf numFmtId="164" fontId="6" fillId="0" borderId="0" xfId="31" applyFont="1" applyBorder="1" applyAlignment="1" applyProtection="1">
      <alignment horizontal="center" vertical="center" wrapText="1"/>
      <protection locked="0"/>
    </xf>
    <xf numFmtId="164" fontId="6" fillId="0" borderId="0" xfId="34" applyFont="1" applyFill="1" applyBorder="1" applyAlignment="1" applyProtection="1">
      <alignment horizontal="center" vertical="center"/>
      <protection locked="0"/>
    </xf>
    <xf numFmtId="164" fontId="13" fillId="0" borderId="0" xfId="36" applyFont="1" applyFill="1" applyBorder="1" applyAlignment="1" applyProtection="1">
      <alignment horizontal="left" vertical="center" wrapText="1" shrinkToFit="1"/>
      <protection locked="0"/>
    </xf>
    <xf numFmtId="164" fontId="22" fillId="0" borderId="0" xfId="37" applyFont="1" applyBorder="1" applyAlignment="1" applyProtection="1">
      <alignment horizontal="left" vertical="center" wrapText="1"/>
      <protection locked="0"/>
    </xf>
    <xf numFmtId="164" fontId="22" fillId="0" borderId="0" xfId="36" applyFont="1" applyFill="1" applyBorder="1" applyAlignment="1" applyProtection="1">
      <alignment horizontal="center" vertical="center" shrinkToFit="1"/>
      <protection locked="0"/>
    </xf>
    <xf numFmtId="164" fontId="13" fillId="0" borderId="0" xfId="37" applyFont="1" applyBorder="1" applyAlignment="1" applyProtection="1">
      <alignment horizontal="left" vertical="center" wrapText="1"/>
      <protection locked="0"/>
    </xf>
    <xf numFmtId="168" fontId="22" fillId="0" borderId="0" xfId="36" applyNumberFormat="1" applyFont="1" applyFill="1" applyBorder="1" applyAlignment="1" applyProtection="1">
      <alignment horizontal="center" vertical="center" shrinkToFit="1"/>
      <protection locked="0"/>
    </xf>
    <xf numFmtId="164" fontId="22" fillId="0" borderId="0" xfId="37" applyFont="1" applyBorder="1" applyAlignment="1" applyProtection="1">
      <alignment horizontal="center" vertical="center" wrapText="1"/>
      <protection locked="0"/>
    </xf>
    <xf numFmtId="165" fontId="14" fillId="0" borderId="0" xfId="20" applyNumberFormat="1" applyFont="1" applyBorder="1" applyAlignment="1" applyProtection="1">
      <alignment horizontal="center" vertical="center"/>
      <protection locked="0"/>
    </xf>
    <xf numFmtId="166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0" xfId="20" applyNumberFormat="1" applyFont="1" applyBorder="1" applyAlignment="1" applyProtection="1">
      <alignment horizontal="center" vertical="center"/>
      <protection locked="0"/>
    </xf>
    <xf numFmtId="167" fontId="14" fillId="0" borderId="0" xfId="20" applyNumberFormat="1" applyFont="1" applyBorder="1" applyAlignment="1" applyProtection="1">
      <alignment horizontal="center"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locked="0"/>
    </xf>
    <xf numFmtId="164" fontId="10" fillId="0" borderId="0" xfId="28" applyFont="1" applyBorder="1" applyAlignment="1" applyProtection="1">
      <alignment horizontal="center" vertical="center" wrapText="1"/>
      <protection locked="0"/>
    </xf>
    <xf numFmtId="164" fontId="18" fillId="0" borderId="19" xfId="20" applyNumberFormat="1" applyFont="1" applyBorder="1" applyAlignment="1" applyProtection="1">
      <alignment vertical="center" wrapText="1"/>
      <protection locked="0"/>
    </xf>
    <xf numFmtId="168" fontId="17" fillId="0" borderId="19" xfId="20" applyNumberFormat="1" applyFont="1" applyBorder="1" applyAlignment="1" applyProtection="1">
      <alignment horizontal="center" vertical="center" wrapText="1"/>
      <protection locked="0"/>
    </xf>
    <xf numFmtId="164" fontId="17" fillId="0" borderId="19" xfId="20" applyNumberFormat="1" applyFont="1" applyBorder="1" applyAlignment="1" applyProtection="1">
      <alignment horizontal="center" vertical="center"/>
      <protection locked="0"/>
    </xf>
    <xf numFmtId="164" fontId="10" fillId="0" borderId="2" xfId="38" applyFont="1" applyFill="1" applyBorder="1" applyAlignment="1" applyProtection="1">
      <alignment horizontal="left" vertical="center" wrapText="1"/>
      <protection locked="0"/>
    </xf>
    <xf numFmtId="168" fontId="14" fillId="0" borderId="2" xfId="38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38" applyFont="1" applyBorder="1" applyAlignment="1" applyProtection="1">
      <alignment horizontal="center" vertical="center"/>
      <protection locked="0"/>
    </xf>
    <xf numFmtId="164" fontId="10" fillId="0" borderId="2" xfId="38" applyFont="1" applyBorder="1" applyAlignment="1" applyProtection="1">
      <alignment horizontal="left" vertical="center" wrapText="1"/>
      <protection locked="0"/>
    </xf>
    <xf numFmtId="164" fontId="14" fillId="0" borderId="2" xfId="38" applyFont="1" applyBorder="1" applyAlignment="1" applyProtection="1">
      <alignment horizontal="center" vertical="center" wrapText="1"/>
      <protection locked="0"/>
    </xf>
    <xf numFmtId="164" fontId="24" fillId="0" borderId="20" xfId="34" applyFont="1" applyBorder="1" applyAlignment="1" applyProtection="1">
      <alignment horizontal="center" vertical="center"/>
      <protection locked="0"/>
    </xf>
    <xf numFmtId="164" fontId="14" fillId="0" borderId="1" xfId="30" applyFont="1" applyFill="1" applyBorder="1" applyAlignment="1" applyProtection="1">
      <alignment horizontal="center" vertical="center" wrapText="1"/>
      <protection locked="0"/>
    </xf>
    <xf numFmtId="164" fontId="10" fillId="0" borderId="21" xfId="0" applyFont="1" applyBorder="1" applyAlignment="1" applyProtection="1">
      <alignment horizontal="left" vertical="center" wrapText="1"/>
      <protection locked="0"/>
    </xf>
    <xf numFmtId="168" fontId="14" fillId="0" borderId="22" xfId="0" applyNumberFormat="1" applyFont="1" applyBorder="1" applyAlignment="1" applyProtection="1">
      <alignment horizontal="center" vertical="center"/>
      <protection locked="0"/>
    </xf>
    <xf numFmtId="164" fontId="14" fillId="0" borderId="22" xfId="0" applyFont="1" applyBorder="1" applyAlignment="1" applyProtection="1">
      <alignment horizontal="center" vertical="center" wrapText="1"/>
      <protection locked="0"/>
    </xf>
    <xf numFmtId="164" fontId="14" fillId="0" borderId="2" xfId="28" applyFont="1" applyFill="1" applyBorder="1" applyAlignment="1" applyProtection="1">
      <alignment horizontal="center" vertical="center" wrapText="1"/>
      <protection locked="0"/>
    </xf>
    <xf numFmtId="164" fontId="10" fillId="7" borderId="2" xfId="38" applyFont="1" applyFill="1" applyBorder="1" applyAlignment="1" applyProtection="1">
      <alignment horizontal="left" vertical="center" wrapText="1"/>
      <protection locked="0"/>
    </xf>
    <xf numFmtId="164" fontId="14" fillId="0" borderId="2" xfId="38" applyFont="1" applyFill="1" applyBorder="1" applyAlignment="1" applyProtection="1">
      <alignment horizontal="center" vertical="center" wrapText="1"/>
      <protection locked="0"/>
    </xf>
    <xf numFmtId="164" fontId="5" fillId="0" borderId="0" xfId="34" applyFont="1" applyAlignment="1" applyProtection="1">
      <alignment horizontal="left" vertical="center"/>
      <protection locked="0"/>
    </xf>
    <xf numFmtId="164" fontId="1" fillId="0" borderId="0" xfId="29" applyFont="1" applyAlignment="1" applyProtection="1">
      <alignment vertical="center"/>
      <protection locked="0"/>
    </xf>
    <xf numFmtId="164" fontId="10" fillId="3" borderId="1" xfId="35" applyFont="1" applyFill="1" applyBorder="1" applyAlignment="1" applyProtection="1">
      <alignment horizontal="center" vertical="center" textRotation="90" wrapText="1"/>
      <protection locked="0"/>
    </xf>
    <xf numFmtId="164" fontId="13" fillId="3" borderId="2" xfId="35" applyFont="1" applyFill="1" applyBorder="1" applyAlignment="1" applyProtection="1">
      <alignment horizontal="center" vertical="center" textRotation="90" wrapText="1"/>
      <protection locked="0"/>
    </xf>
    <xf numFmtId="164" fontId="10" fillId="3" borderId="2" xfId="35" applyFont="1" applyFill="1" applyBorder="1" applyAlignment="1" applyProtection="1">
      <alignment horizontal="left" vertical="center" wrapText="1"/>
      <protection locked="0"/>
    </xf>
    <xf numFmtId="164" fontId="10" fillId="3" borderId="2" xfId="35" applyFont="1" applyFill="1" applyBorder="1" applyAlignment="1" applyProtection="1">
      <alignment horizontal="center" vertical="center" wrapText="1"/>
      <protection locked="0"/>
    </xf>
    <xf numFmtId="164" fontId="10" fillId="3" borderId="2" xfId="35" applyFont="1" applyFill="1" applyBorder="1" applyAlignment="1" applyProtection="1">
      <alignment horizontal="center" vertical="center" textRotation="90" wrapText="1"/>
      <protection locked="0"/>
    </xf>
    <xf numFmtId="164" fontId="14" fillId="3" borderId="3" xfId="23" applyFont="1" applyFill="1" applyBorder="1" applyAlignment="1" applyProtection="1">
      <alignment horizontal="right" vertical="center"/>
      <protection locked="0"/>
    </xf>
    <xf numFmtId="164" fontId="15" fillId="3" borderId="4" xfId="23" applyFont="1" applyFill="1" applyBorder="1" applyAlignment="1" applyProtection="1">
      <alignment horizontal="center" vertical="center"/>
      <protection locked="0"/>
    </xf>
    <xf numFmtId="164" fontId="14" fillId="3" borderId="4" xfId="23" applyFont="1" applyFill="1" applyBorder="1" applyAlignment="1" applyProtection="1">
      <alignment vertical="center"/>
      <protection locked="0"/>
    </xf>
    <xf numFmtId="164" fontId="14" fillId="3" borderId="4" xfId="23" applyFont="1" applyFill="1" applyBorder="1" applyAlignment="1" applyProtection="1">
      <alignment horizontal="right" vertical="center"/>
      <protection locked="0"/>
    </xf>
    <xf numFmtId="164" fontId="14" fillId="3" borderId="4" xfId="23" applyFont="1" applyFill="1" applyBorder="1" applyAlignment="1" applyProtection="1">
      <alignment horizontal="center" vertical="center"/>
      <protection locked="0"/>
    </xf>
    <xf numFmtId="165" fontId="15" fillId="3" borderId="5" xfId="23" applyNumberFormat="1" applyFont="1" applyFill="1" applyBorder="1" applyAlignment="1" applyProtection="1">
      <alignment horizontal="center" vertical="center"/>
      <protection locked="0"/>
    </xf>
    <xf numFmtId="164" fontId="10" fillId="3" borderId="6" xfId="35" applyFont="1" applyFill="1" applyBorder="1" applyAlignment="1" applyProtection="1">
      <alignment horizontal="center" vertical="center" wrapText="1"/>
      <protection locked="0"/>
    </xf>
    <xf numFmtId="164" fontId="11" fillId="0" borderId="0" xfId="29" applyFont="1" applyAlignment="1" applyProtection="1">
      <alignment vertical="center"/>
      <protection locked="0"/>
    </xf>
    <xf numFmtId="164" fontId="14" fillId="3" borderId="23" xfId="23" applyFont="1" applyFill="1" applyBorder="1" applyAlignment="1" applyProtection="1">
      <alignment horizontal="right" vertical="center"/>
      <protection locked="0"/>
    </xf>
    <xf numFmtId="164" fontId="15" fillId="3" borderId="0" xfId="23" applyFont="1" applyFill="1" applyBorder="1" applyAlignment="1" applyProtection="1">
      <alignment horizontal="center" vertical="center"/>
      <protection locked="0"/>
    </xf>
    <xf numFmtId="164" fontId="14" fillId="3" borderId="0" xfId="23" applyFont="1" applyFill="1" applyBorder="1" applyAlignment="1" applyProtection="1">
      <alignment vertical="center"/>
      <protection locked="0"/>
    </xf>
    <xf numFmtId="164" fontId="14" fillId="3" borderId="0" xfId="23" applyFont="1" applyFill="1" applyBorder="1" applyAlignment="1" applyProtection="1">
      <alignment horizontal="right" vertical="center"/>
      <protection locked="0"/>
    </xf>
    <xf numFmtId="164" fontId="14" fillId="3" borderId="0" xfId="23" applyFont="1" applyFill="1" applyBorder="1" applyAlignment="1" applyProtection="1">
      <alignment horizontal="center" vertical="center"/>
      <protection locked="0"/>
    </xf>
    <xf numFmtId="165" fontId="15" fillId="3" borderId="24" xfId="23" applyNumberFormat="1" applyFont="1" applyFill="1" applyBorder="1" applyAlignment="1" applyProtection="1">
      <alignment horizontal="center" vertical="center"/>
      <protection locked="0"/>
    </xf>
    <xf numFmtId="164" fontId="14" fillId="3" borderId="7" xfId="23" applyFont="1" applyFill="1" applyBorder="1" applyAlignment="1" applyProtection="1">
      <alignment horizontal="right" vertical="center"/>
      <protection locked="0"/>
    </xf>
    <xf numFmtId="164" fontId="15" fillId="3" borderId="8" xfId="23" applyFont="1" applyFill="1" applyBorder="1" applyAlignment="1" applyProtection="1">
      <alignment horizontal="center" vertical="center"/>
      <protection locked="0"/>
    </xf>
    <xf numFmtId="164" fontId="14" fillId="3" borderId="8" xfId="23" applyFont="1" applyFill="1" applyBorder="1" applyAlignment="1" applyProtection="1">
      <alignment vertical="center"/>
      <protection locked="0"/>
    </xf>
    <xf numFmtId="164" fontId="14" fillId="3" borderId="8" xfId="23" applyFont="1" applyFill="1" applyBorder="1" applyAlignment="1" applyProtection="1">
      <alignment horizontal="right" vertical="center"/>
      <protection locked="0"/>
    </xf>
    <xf numFmtId="164" fontId="14" fillId="3" borderId="8" xfId="23" applyFont="1" applyFill="1" applyBorder="1" applyAlignment="1" applyProtection="1">
      <alignment horizontal="center" vertical="center"/>
      <protection locked="0"/>
    </xf>
    <xf numFmtId="165" fontId="15" fillId="3" borderId="9" xfId="23" applyNumberFormat="1" applyFont="1" applyFill="1" applyBorder="1" applyAlignment="1" applyProtection="1">
      <alignment horizontal="center" vertical="center"/>
      <protection locked="0"/>
    </xf>
    <xf numFmtId="164" fontId="14" fillId="3" borderId="10" xfId="23" applyFont="1" applyFill="1" applyBorder="1" applyAlignment="1" applyProtection="1">
      <alignment horizontal="center" vertical="center" wrapText="1"/>
      <protection locked="0"/>
    </xf>
    <xf numFmtId="166" fontId="14" fillId="3" borderId="10" xfId="26" applyNumberFormat="1" applyFont="1" applyFill="1" applyBorder="1" applyAlignment="1" applyProtection="1">
      <alignment horizontal="center" vertical="center" wrapText="1"/>
      <protection locked="0"/>
    </xf>
    <xf numFmtId="166" fontId="14" fillId="3" borderId="10" xfId="23" applyNumberFormat="1" applyFont="1" applyFill="1" applyBorder="1" applyAlignment="1" applyProtection="1">
      <alignment horizontal="center" vertical="center" wrapText="1"/>
      <protection locked="0"/>
    </xf>
    <xf numFmtId="167" fontId="14" fillId="3" borderId="10" xfId="23" applyNumberFormat="1" applyFont="1" applyFill="1" applyBorder="1" applyAlignment="1" applyProtection="1">
      <alignment horizontal="center" vertical="center" wrapText="1"/>
      <protection locked="0"/>
    </xf>
    <xf numFmtId="166" fontId="17" fillId="3" borderId="10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32" applyFont="1" applyBorder="1" applyAlignment="1" applyProtection="1">
      <alignment horizontal="center" vertical="center" wrapText="1"/>
      <protection locked="0"/>
    </xf>
    <xf numFmtId="164" fontId="14" fillId="0" borderId="2" xfId="35" applyFont="1" applyFill="1" applyBorder="1" applyAlignment="1" applyProtection="1">
      <alignment horizontal="center" vertical="center"/>
      <protection locked="0"/>
    </xf>
    <xf numFmtId="168" fontId="14" fillId="0" borderId="2" xfId="38" applyNumberFormat="1" applyFont="1" applyBorder="1" applyAlignment="1" applyProtection="1">
      <alignment horizontal="center" vertical="center" wrapText="1"/>
      <protection locked="0"/>
    </xf>
    <xf numFmtId="168" fontId="14" fillId="0" borderId="2" xfId="38" applyNumberFormat="1" applyFont="1" applyBorder="1" applyAlignment="1" applyProtection="1">
      <alignment horizontal="center" vertical="center"/>
      <protection locked="0"/>
    </xf>
    <xf numFmtId="164" fontId="14" fillId="0" borderId="2" xfId="29" applyFont="1" applyBorder="1" applyAlignment="1" applyProtection="1">
      <alignment horizontal="center" vertical="center" wrapText="1"/>
      <protection locked="0"/>
    </xf>
    <xf numFmtId="164" fontId="14" fillId="0" borderId="11" xfId="29" applyFont="1" applyBorder="1" applyAlignment="1" applyProtection="1">
      <alignment horizontal="center" vertical="center" wrapText="1"/>
      <protection locked="0"/>
    </xf>
    <xf numFmtId="165" fontId="14" fillId="0" borderId="11" xfId="23" applyNumberFormat="1" applyFont="1" applyBorder="1" applyAlignment="1" applyProtection="1">
      <alignment horizontal="center" vertical="center"/>
      <protection locked="0"/>
    </xf>
    <xf numFmtId="166" fontId="14" fillId="0" borderId="11" xfId="26" applyNumberFormat="1" applyFont="1" applyFill="1" applyBorder="1" applyAlignment="1" applyProtection="1">
      <alignment horizontal="center" vertical="center" wrapText="1"/>
      <protection locked="0"/>
    </xf>
    <xf numFmtId="166" fontId="14" fillId="0" borderId="11" xfId="23" applyNumberFormat="1" applyFont="1" applyBorder="1" applyAlignment="1" applyProtection="1">
      <alignment horizontal="center" vertical="center"/>
      <protection locked="0"/>
    </xf>
    <xf numFmtId="167" fontId="14" fillId="0" borderId="11" xfId="23" applyNumberFormat="1" applyFont="1" applyBorder="1" applyAlignment="1" applyProtection="1">
      <alignment horizontal="center" vertical="center"/>
      <protection locked="0"/>
    </xf>
    <xf numFmtId="167" fontId="14" fillId="0" borderId="2" xfId="23" applyNumberFormat="1" applyFont="1" applyBorder="1" applyAlignment="1" applyProtection="1">
      <alignment horizontal="center" vertical="center"/>
      <protection locked="0"/>
    </xf>
    <xf numFmtId="166" fontId="18" fillId="0" borderId="2" xfId="26" applyNumberFormat="1" applyFont="1" applyBorder="1" applyAlignment="1" applyProtection="1">
      <alignment horizontal="center" vertical="center"/>
      <protection locked="0"/>
    </xf>
    <xf numFmtId="164" fontId="10" fillId="0" borderId="6" xfId="29" applyFont="1" applyBorder="1" applyAlignment="1" applyProtection="1">
      <alignment horizontal="center" vertical="center" wrapText="1"/>
      <protection locked="0"/>
    </xf>
    <xf numFmtId="164" fontId="19" fillId="0" borderId="0" xfId="29" applyFont="1" applyAlignment="1" applyProtection="1">
      <alignment vertical="center"/>
      <protection locked="0"/>
    </xf>
    <xf numFmtId="164" fontId="14" fillId="0" borderId="25" xfId="29" applyFont="1" applyBorder="1" applyAlignment="1" applyProtection="1">
      <alignment horizontal="center" vertical="center" wrapText="1"/>
      <protection locked="0"/>
    </xf>
    <xf numFmtId="165" fontId="14" fillId="0" borderId="25" xfId="23" applyNumberFormat="1" applyFont="1" applyBorder="1" applyAlignment="1" applyProtection="1">
      <alignment horizontal="center" vertical="center"/>
      <protection locked="0"/>
    </xf>
    <xf numFmtId="166" fontId="14" fillId="0" borderId="25" xfId="26" applyNumberFormat="1" applyFont="1" applyFill="1" applyBorder="1" applyAlignment="1" applyProtection="1">
      <alignment horizontal="center" vertical="center" wrapText="1"/>
      <protection locked="0"/>
    </xf>
    <xf numFmtId="166" fontId="14" fillId="0" borderId="25" xfId="23" applyNumberFormat="1" applyFont="1" applyBorder="1" applyAlignment="1" applyProtection="1">
      <alignment horizontal="center" vertical="center"/>
      <protection locked="0"/>
    </xf>
    <xf numFmtId="167" fontId="14" fillId="0" borderId="25" xfId="23" applyNumberFormat="1" applyFont="1" applyBorder="1" applyAlignment="1" applyProtection="1">
      <alignment horizontal="center" vertical="center"/>
      <protection locked="0"/>
    </xf>
    <xf numFmtId="164" fontId="14" fillId="0" borderId="10" xfId="29" applyFont="1" applyBorder="1" applyAlignment="1" applyProtection="1">
      <alignment horizontal="center" vertical="center" wrapText="1"/>
      <protection locked="0"/>
    </xf>
    <xf numFmtId="165" fontId="14" fillId="0" borderId="10" xfId="23" applyNumberFormat="1" applyFont="1" applyBorder="1" applyAlignment="1" applyProtection="1">
      <alignment horizontal="center" vertical="center"/>
      <protection locked="0"/>
    </xf>
    <xf numFmtId="166" fontId="10" fillId="0" borderId="10" xfId="26" applyNumberFormat="1" applyFont="1" applyFill="1" applyBorder="1" applyAlignment="1" applyProtection="1">
      <alignment horizontal="center" vertical="center" wrapText="1"/>
      <protection locked="0"/>
    </xf>
    <xf numFmtId="166" fontId="14" fillId="0" borderId="10" xfId="23" applyNumberFormat="1" applyFont="1" applyBorder="1" applyAlignment="1" applyProtection="1">
      <alignment horizontal="center" vertical="center"/>
      <protection locked="0"/>
    </xf>
    <xf numFmtId="167" fontId="14" fillId="0" borderId="10" xfId="23" applyNumberFormat="1" applyFont="1" applyBorder="1" applyAlignment="1" applyProtection="1">
      <alignment horizontal="center" vertical="center"/>
      <protection locked="0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2 4" xfId="23"/>
    <cellStyle name="Обычный 3" xfId="24"/>
    <cellStyle name="Обычный 4" xfId="25"/>
    <cellStyle name="Обычный 5" xfId="26"/>
    <cellStyle name="Обычный_Выездка технические1" xfId="27"/>
    <cellStyle name="Обычный_Выездка технические1 2" xfId="28"/>
    <cellStyle name="Обычный_Выездка технические1 3" xfId="29"/>
    <cellStyle name="Обычный_Измайлово-2003" xfId="30"/>
    <cellStyle name="Обычный_Измайлово-2003 2" xfId="31"/>
    <cellStyle name="Обычный_Измайлово-2003 3" xfId="32"/>
    <cellStyle name="Обычный_Лист Microsoft Excel" xfId="33"/>
    <cellStyle name="Обычный_Лист Microsoft Excel 2" xfId="34"/>
    <cellStyle name="Обычный_Лист Microsoft Excel 3" xfId="35"/>
    <cellStyle name="Обычный_ПРИМЕРЫ ТЕХ.РЕЗУЛЬТАТОВ - Выездка" xfId="36"/>
    <cellStyle name="Обычный_Россия (В) юниоры" xfId="37"/>
    <cellStyle name="Обычный_Россия (В) юниоры 2" xfId="38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D4D4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257175</xdr:colOff>
      <xdr:row>0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3</xdr:col>
      <xdr:colOff>257175</xdr:colOff>
      <xdr:row>0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764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257175</xdr:colOff>
      <xdr:row>0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zoomScale="80" zoomScaleNormal="80" zoomScaleSheetLayoutView="70" workbookViewId="0" topLeftCell="A4">
      <selection activeCell="F24" sqref="F24"/>
    </sheetView>
  </sheetViews>
  <sheetFormatPr defaultColWidth="9.140625" defaultRowHeight="15"/>
  <cols>
    <col min="1" max="1" width="3.7109375" style="1" customWidth="1"/>
    <col min="2" max="2" width="8.140625" style="1" customWidth="1"/>
    <col min="3" max="3" width="19.28125" style="1" customWidth="1"/>
    <col min="4" max="4" width="9.421875" style="1" customWidth="1"/>
    <col min="5" max="5" width="0" style="1" hidden="1" customWidth="1"/>
    <col min="6" max="6" width="24.7109375" style="1" customWidth="1"/>
    <col min="7" max="7" width="10.00390625" style="1" customWidth="1"/>
    <col min="8" max="8" width="18.140625" style="1" customWidth="1"/>
    <col min="9" max="9" width="16.421875" style="1" customWidth="1"/>
    <col min="10" max="10" width="3.7109375" style="1" customWidth="1"/>
    <col min="11" max="11" width="10.421875" style="1" customWidth="1"/>
    <col min="12" max="12" width="10.7109375" style="1" customWidth="1"/>
    <col min="13" max="13" width="10.421875" style="1" customWidth="1"/>
    <col min="14" max="14" width="11.57421875" style="1" customWidth="1"/>
    <col min="15" max="17" width="9.7109375" style="1" customWidth="1"/>
    <col min="18" max="18" width="11.140625" style="1" customWidth="1"/>
    <col min="19" max="19" width="9.57421875" style="1" customWidth="1"/>
    <col min="20" max="20" width="0" style="1" hidden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1" s="18" customFormat="1" ht="15.75" customHeight="1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</row>
    <row r="7" spans="1:20" s="18" customFormat="1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18" customFormat="1" ht="15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8" customFormat="1" ht="15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22" customFormat="1" ht="15" customHeight="1">
      <c r="A10" s="19" t="s">
        <v>10</v>
      </c>
      <c r="B10" s="17"/>
      <c r="C10" s="20"/>
      <c r="D10" s="20"/>
      <c r="E10" s="20"/>
      <c r="F10" s="20"/>
      <c r="G10" s="20"/>
      <c r="H10" s="21"/>
      <c r="I10" s="17"/>
      <c r="J10" s="17"/>
      <c r="K10" s="17"/>
      <c r="L10" s="17"/>
      <c r="M10" s="17"/>
      <c r="N10" s="17"/>
      <c r="O10" s="17"/>
      <c r="Q10" s="17"/>
      <c r="R10" s="17"/>
      <c r="S10" s="23" t="s">
        <v>11</v>
      </c>
      <c r="T10" s="17"/>
    </row>
    <row r="11" spans="1:20" s="37" customFormat="1" ht="15" customHeight="1">
      <c r="A11" s="24" t="s">
        <v>12</v>
      </c>
      <c r="B11" s="25" t="s">
        <v>13</v>
      </c>
      <c r="C11" s="26" t="s">
        <v>14</v>
      </c>
      <c r="D11" s="27" t="s">
        <v>15</v>
      </c>
      <c r="E11" s="28" t="s">
        <v>16</v>
      </c>
      <c r="F11" s="26" t="s">
        <v>17</v>
      </c>
      <c r="G11" s="27" t="s">
        <v>15</v>
      </c>
      <c r="H11" s="27" t="s">
        <v>18</v>
      </c>
      <c r="I11" s="27" t="s">
        <v>19</v>
      </c>
      <c r="J11" s="28" t="s">
        <v>20</v>
      </c>
      <c r="K11" s="29" t="s">
        <v>21</v>
      </c>
      <c r="L11" s="30">
        <v>8</v>
      </c>
      <c r="M11" s="31" t="s">
        <v>22</v>
      </c>
      <c r="N11" s="32" t="s">
        <v>23</v>
      </c>
      <c r="O11" s="32"/>
      <c r="P11" s="31">
        <v>1</v>
      </c>
      <c r="Q11" s="33" t="s">
        <v>24</v>
      </c>
      <c r="R11" s="34">
        <v>0.020833333333333332</v>
      </c>
      <c r="S11" s="35" t="s">
        <v>25</v>
      </c>
      <c r="T11" s="36"/>
    </row>
    <row r="12" spans="1:20" s="37" customFormat="1" ht="15" customHeight="1">
      <c r="A12" s="24"/>
      <c r="B12" s="25"/>
      <c r="C12" s="26"/>
      <c r="D12" s="27"/>
      <c r="E12" s="28"/>
      <c r="F12" s="26"/>
      <c r="G12" s="27"/>
      <c r="H12" s="27"/>
      <c r="I12" s="27"/>
      <c r="J12" s="28"/>
      <c r="K12" s="38" t="s">
        <v>26</v>
      </c>
      <c r="L12" s="39">
        <v>8</v>
      </c>
      <c r="M12" s="40" t="s">
        <v>22</v>
      </c>
      <c r="N12" s="41"/>
      <c r="O12" s="41"/>
      <c r="P12" s="40"/>
      <c r="Q12" s="42"/>
      <c r="R12" s="43"/>
      <c r="S12" s="35"/>
      <c r="T12" s="36"/>
    </row>
    <row r="13" spans="1:20" s="37" customFormat="1" ht="39" customHeight="1">
      <c r="A13" s="24"/>
      <c r="B13" s="25"/>
      <c r="C13" s="26"/>
      <c r="D13" s="27"/>
      <c r="E13" s="28"/>
      <c r="F13" s="26"/>
      <c r="G13" s="27"/>
      <c r="H13" s="27"/>
      <c r="I13" s="27"/>
      <c r="J13" s="28"/>
      <c r="K13" s="44" t="s">
        <v>27</v>
      </c>
      <c r="L13" s="45" t="s">
        <v>28</v>
      </c>
      <c r="M13" s="46" t="s">
        <v>29</v>
      </c>
      <c r="N13" s="46" t="s">
        <v>30</v>
      </c>
      <c r="O13" s="46" t="s">
        <v>31</v>
      </c>
      <c r="P13" s="47" t="s">
        <v>32</v>
      </c>
      <c r="Q13" s="47" t="s">
        <v>33</v>
      </c>
      <c r="R13" s="48" t="s">
        <v>34</v>
      </c>
      <c r="S13" s="35"/>
      <c r="T13" s="36"/>
    </row>
    <row r="14" spans="1:20" s="68" customFormat="1" ht="23.25" customHeight="1">
      <c r="A14" s="49">
        <v>1</v>
      </c>
      <c r="B14" s="50">
        <v>5</v>
      </c>
      <c r="C14" s="51" t="s">
        <v>35</v>
      </c>
      <c r="D14" s="52" t="s">
        <v>36</v>
      </c>
      <c r="E14" s="53"/>
      <c r="F14" s="54" t="s">
        <v>37</v>
      </c>
      <c r="G14" s="52" t="s">
        <v>36</v>
      </c>
      <c r="H14" s="55" t="s">
        <v>38</v>
      </c>
      <c r="I14" s="56" t="s">
        <v>39</v>
      </c>
      <c r="J14" s="57">
        <v>1</v>
      </c>
      <c r="K14" s="58">
        <v>0.5</v>
      </c>
      <c r="L14" s="59">
        <v>0.5256712962962963</v>
      </c>
      <c r="M14" s="60">
        <v>0.5288541666666667</v>
      </c>
      <c r="N14" s="61">
        <f aca="true" t="shared" si="0" ref="N14:N23">M14-L14</f>
        <v>0.003182870370370461</v>
      </c>
      <c r="O14" s="62">
        <f aca="true" t="shared" si="1" ref="O14:O23">L14-K14</f>
        <v>0.025671296296296275</v>
      </c>
      <c r="P14" s="63">
        <f>$L$11/O14/24</f>
        <v>12.984670874661868</v>
      </c>
      <c r="Q14" s="64">
        <f>SUM($L$11:$L$12)/R14/24</f>
        <v>13.314840499306563</v>
      </c>
      <c r="R14" s="65">
        <f>SUM(O14:O15)</f>
        <v>0.05006944444444428</v>
      </c>
      <c r="S14" s="66">
        <f>SUM(N14:N15)+R14</f>
        <v>0.05815972222222221</v>
      </c>
      <c r="T14" s="67"/>
    </row>
    <row r="15" spans="1:20" s="68" customFormat="1" ht="23.25" customHeight="1">
      <c r="A15" s="49"/>
      <c r="B15" s="50"/>
      <c r="C15" s="51"/>
      <c r="D15" s="52"/>
      <c r="E15" s="53"/>
      <c r="F15" s="54"/>
      <c r="G15" s="52"/>
      <c r="H15" s="55"/>
      <c r="I15" s="56"/>
      <c r="J15" s="69">
        <v>2</v>
      </c>
      <c r="K15" s="70">
        <f>M14+$R$11</f>
        <v>0.5496875000000001</v>
      </c>
      <c r="L15" s="71">
        <v>0.5740856481481481</v>
      </c>
      <c r="M15" s="72">
        <v>0.5789930555555556</v>
      </c>
      <c r="N15" s="70">
        <f t="shared" si="0"/>
        <v>0.004907407407407471</v>
      </c>
      <c r="O15" s="73">
        <f t="shared" si="1"/>
        <v>0.024398148148148002</v>
      </c>
      <c r="P15" s="74">
        <f>$L$12/O15/24</f>
        <v>13.662239089184142</v>
      </c>
      <c r="Q15" s="64"/>
      <c r="R15" s="65"/>
      <c r="S15" s="66"/>
      <c r="T15" s="67"/>
    </row>
    <row r="16" spans="1:20" s="68" customFormat="1" ht="23.25" customHeight="1">
      <c r="A16" s="49">
        <v>2</v>
      </c>
      <c r="B16" s="50">
        <v>3</v>
      </c>
      <c r="C16" s="51" t="s">
        <v>40</v>
      </c>
      <c r="D16" s="52" t="s">
        <v>36</v>
      </c>
      <c r="E16" s="53"/>
      <c r="F16" s="54" t="s">
        <v>41</v>
      </c>
      <c r="G16" s="52" t="s">
        <v>36</v>
      </c>
      <c r="H16" s="55" t="s">
        <v>42</v>
      </c>
      <c r="I16" s="56" t="s">
        <v>43</v>
      </c>
      <c r="J16" s="57">
        <v>1</v>
      </c>
      <c r="K16" s="58">
        <v>0.5</v>
      </c>
      <c r="L16" s="59">
        <v>0.5257870370370371</v>
      </c>
      <c r="M16" s="60">
        <v>0.5300925925925926</v>
      </c>
      <c r="N16" s="61">
        <f t="shared" si="0"/>
        <v>0.0043055555555554514</v>
      </c>
      <c r="O16" s="62">
        <f t="shared" si="1"/>
        <v>0.025787037037037108</v>
      </c>
      <c r="P16" s="63">
        <f>$L$11/O16/24</f>
        <v>12.92639138240571</v>
      </c>
      <c r="Q16" s="64">
        <f>SUM($L$11:$L$12)/R16/24</f>
        <v>12.626041209995599</v>
      </c>
      <c r="R16" s="65">
        <f>SUM(O16:O17)</f>
        <v>0.052800925925926</v>
      </c>
      <c r="S16" s="66">
        <f>SUM(N16:N17)+R16</f>
        <v>0.06046296296296294</v>
      </c>
      <c r="T16" s="67"/>
    </row>
    <row r="17" spans="1:20" s="68" customFormat="1" ht="23.25" customHeight="1">
      <c r="A17" s="49"/>
      <c r="B17" s="50"/>
      <c r="C17" s="51"/>
      <c r="D17" s="52"/>
      <c r="E17" s="53"/>
      <c r="F17" s="54"/>
      <c r="G17" s="52"/>
      <c r="H17" s="55"/>
      <c r="I17" s="56"/>
      <c r="J17" s="69">
        <v>2</v>
      </c>
      <c r="K17" s="70">
        <f>M16+$R$11</f>
        <v>0.5509259259259259</v>
      </c>
      <c r="L17" s="71">
        <v>0.5779398148148148</v>
      </c>
      <c r="M17" s="72">
        <v>0.5812962962962963</v>
      </c>
      <c r="N17" s="70">
        <f t="shared" si="0"/>
        <v>0.003356481481481488</v>
      </c>
      <c r="O17" s="73">
        <f t="shared" si="1"/>
        <v>0.027013888888888893</v>
      </c>
      <c r="P17" s="74">
        <f>$L$12/O17/24</f>
        <v>12.339331619537274</v>
      </c>
      <c r="Q17" s="64"/>
      <c r="R17" s="65"/>
      <c r="S17" s="66"/>
      <c r="T17" s="67"/>
    </row>
    <row r="18" spans="1:20" s="68" customFormat="1" ht="23.25" customHeight="1">
      <c r="A18" s="49">
        <v>3</v>
      </c>
      <c r="B18" s="50">
        <v>2</v>
      </c>
      <c r="C18" s="51" t="s">
        <v>44</v>
      </c>
      <c r="D18" s="52" t="s">
        <v>36</v>
      </c>
      <c r="E18" s="53"/>
      <c r="F18" s="54" t="s">
        <v>45</v>
      </c>
      <c r="G18" s="52" t="s">
        <v>46</v>
      </c>
      <c r="H18" s="55" t="s">
        <v>47</v>
      </c>
      <c r="I18" s="75" t="s">
        <v>43</v>
      </c>
      <c r="J18" s="57">
        <v>1</v>
      </c>
      <c r="K18" s="58">
        <v>0.5</v>
      </c>
      <c r="L18" s="59">
        <v>0.5258449074074074</v>
      </c>
      <c r="M18" s="60">
        <v>0.5300231481481482</v>
      </c>
      <c r="N18" s="61">
        <f t="shared" si="0"/>
        <v>0.004178240740740802</v>
      </c>
      <c r="O18" s="62">
        <f t="shared" si="1"/>
        <v>0.025844907407407414</v>
      </c>
      <c r="P18" s="63">
        <f>$L$11/O18/24</f>
        <v>12.897447380205998</v>
      </c>
      <c r="Q18" s="64">
        <f>SUM($L$11:$L$12)/R18/24</f>
        <v>12.620508326029823</v>
      </c>
      <c r="R18" s="65">
        <f>SUM(O18:O19)</f>
        <v>0.05282407407407397</v>
      </c>
      <c r="S18" s="66">
        <f>SUM(N18:N19)+R18</f>
        <v>0.06049768518518517</v>
      </c>
      <c r="T18" s="67"/>
    </row>
    <row r="19" spans="1:20" s="68" customFormat="1" ht="23.25" customHeight="1">
      <c r="A19" s="49"/>
      <c r="B19" s="50"/>
      <c r="C19" s="51"/>
      <c r="D19" s="52"/>
      <c r="E19" s="53"/>
      <c r="F19" s="54"/>
      <c r="G19" s="52"/>
      <c r="H19" s="55"/>
      <c r="I19" s="75"/>
      <c r="J19" s="69">
        <v>2</v>
      </c>
      <c r="K19" s="70">
        <f>M18+$R$11</f>
        <v>0.5508564814814816</v>
      </c>
      <c r="L19" s="72">
        <v>0.5778356481481481</v>
      </c>
      <c r="M19" s="72">
        <v>0.5813310185185185</v>
      </c>
      <c r="N19" s="70">
        <f t="shared" si="0"/>
        <v>0.0034953703703703987</v>
      </c>
      <c r="O19" s="73">
        <f t="shared" si="1"/>
        <v>0.026979166666666554</v>
      </c>
      <c r="P19" s="74">
        <f>$L$12/O19/24</f>
        <v>12.355212355212407</v>
      </c>
      <c r="Q19" s="64"/>
      <c r="R19" s="65"/>
      <c r="S19" s="66"/>
      <c r="T19" s="67"/>
    </row>
    <row r="20" spans="1:20" s="68" customFormat="1" ht="23.25" customHeight="1">
      <c r="A20" s="49">
        <v>4</v>
      </c>
      <c r="B20" s="50">
        <v>1</v>
      </c>
      <c r="C20" s="51" t="s">
        <v>48</v>
      </c>
      <c r="D20" s="76" t="s">
        <v>49</v>
      </c>
      <c r="E20" s="53"/>
      <c r="F20" s="54" t="s">
        <v>50</v>
      </c>
      <c r="G20" s="52" t="s">
        <v>36</v>
      </c>
      <c r="H20" s="55" t="s">
        <v>38</v>
      </c>
      <c r="I20" s="56" t="s">
        <v>39</v>
      </c>
      <c r="J20" s="57">
        <v>1</v>
      </c>
      <c r="K20" s="58">
        <v>0.5902777777777778</v>
      </c>
      <c r="L20" s="59">
        <v>0.6145138888888889</v>
      </c>
      <c r="M20" s="60">
        <v>0.6221064814814815</v>
      </c>
      <c r="N20" s="61">
        <f>M20-L20</f>
        <v>0.007592592592592595</v>
      </c>
      <c r="O20" s="62">
        <f>L20-K20</f>
        <v>0.024236111111111125</v>
      </c>
      <c r="P20" s="63">
        <f>$L$11/O20/24</f>
        <v>13.75358166189111</v>
      </c>
      <c r="Q20" s="64">
        <f>SUM($L$11:$L$12)/R20/24</f>
        <v>13.889558717144949</v>
      </c>
      <c r="R20" s="65">
        <f>SUM(O20:O21)</f>
        <v>0.0479976851851851</v>
      </c>
      <c r="S20" s="66">
        <f>SUM(N20:N21)+R20</f>
        <v>0.06192129629629628</v>
      </c>
      <c r="T20" s="67"/>
    </row>
    <row r="21" spans="1:20" s="68" customFormat="1" ht="23.25" customHeight="1">
      <c r="A21" s="49"/>
      <c r="B21" s="50"/>
      <c r="C21" s="51"/>
      <c r="D21" s="76"/>
      <c r="E21" s="53"/>
      <c r="F21" s="54"/>
      <c r="G21" s="52"/>
      <c r="H21" s="55"/>
      <c r="I21" s="56"/>
      <c r="J21" s="69">
        <v>2</v>
      </c>
      <c r="K21" s="70">
        <f>M20+$R$11</f>
        <v>0.6429398148148149</v>
      </c>
      <c r="L21" s="72">
        <v>0.6667013888888889</v>
      </c>
      <c r="M21" s="72">
        <v>0.6730324074074074</v>
      </c>
      <c r="N21" s="70">
        <f>M21-L21</f>
        <v>0.006331018518518583</v>
      </c>
      <c r="O21" s="73">
        <f>L21-K21</f>
        <v>0.023761574074073977</v>
      </c>
      <c r="P21" s="74">
        <f>$L$12/O21/24</f>
        <v>14.028251339503223</v>
      </c>
      <c r="Q21" s="64"/>
      <c r="R21" s="65"/>
      <c r="S21" s="66"/>
      <c r="T21" s="67"/>
    </row>
    <row r="22" spans="1:20" s="68" customFormat="1" ht="23.25" customHeight="1">
      <c r="A22" s="49">
        <v>5</v>
      </c>
      <c r="B22" s="50">
        <v>4</v>
      </c>
      <c r="C22" s="51" t="s">
        <v>51</v>
      </c>
      <c r="D22" s="52" t="s">
        <v>36</v>
      </c>
      <c r="E22" s="53"/>
      <c r="F22" s="54" t="s">
        <v>52</v>
      </c>
      <c r="G22" s="52" t="s">
        <v>36</v>
      </c>
      <c r="H22" s="55" t="s">
        <v>53</v>
      </c>
      <c r="I22" s="56" t="s">
        <v>43</v>
      </c>
      <c r="J22" s="57">
        <v>1</v>
      </c>
      <c r="K22" s="58">
        <v>0.5</v>
      </c>
      <c r="L22" s="59">
        <v>0.5259490740740741</v>
      </c>
      <c r="M22" s="60">
        <v>0.5304398148148148</v>
      </c>
      <c r="N22" s="61">
        <f t="shared" si="0"/>
        <v>0.00449074074074074</v>
      </c>
      <c r="O22" s="62">
        <f t="shared" si="1"/>
        <v>0.025949074074074097</v>
      </c>
      <c r="P22" s="63">
        <f>$L$11/O22/24</f>
        <v>12.845673505798382</v>
      </c>
      <c r="Q22" s="64">
        <f>SUM($L$11:$L$12)/R22/24</f>
        <v>11.690683986198499</v>
      </c>
      <c r="R22" s="65">
        <f>SUM(O22:O23)</f>
        <v>0.05702546296296296</v>
      </c>
      <c r="S22" s="66">
        <f>SUM(N22:N23)+R22</f>
        <v>0.06379629629629624</v>
      </c>
      <c r="T22" s="67"/>
    </row>
    <row r="23" spans="1:20" s="68" customFormat="1" ht="23.25" customHeight="1">
      <c r="A23" s="49"/>
      <c r="B23" s="50"/>
      <c r="C23" s="51"/>
      <c r="D23" s="52"/>
      <c r="E23" s="53"/>
      <c r="F23" s="54"/>
      <c r="G23" s="52"/>
      <c r="H23" s="55"/>
      <c r="I23" s="56"/>
      <c r="J23" s="69">
        <v>2</v>
      </c>
      <c r="K23" s="70">
        <f>M22+$R$11</f>
        <v>0.5512731481481482</v>
      </c>
      <c r="L23" s="71">
        <v>0.5823495370370371</v>
      </c>
      <c r="M23" s="72">
        <v>0.5846296296296296</v>
      </c>
      <c r="N23" s="70">
        <f t="shared" si="0"/>
        <v>0.002280092592592542</v>
      </c>
      <c r="O23" s="73">
        <f t="shared" si="1"/>
        <v>0.031076388888888862</v>
      </c>
      <c r="P23" s="74">
        <f>$L$12/O23/24</f>
        <v>10.726256983240233</v>
      </c>
      <c r="Q23" s="64"/>
      <c r="R23" s="65"/>
      <c r="S23" s="66"/>
      <c r="T23" s="67"/>
    </row>
    <row r="24" spans="1:20" s="68" customFormat="1" ht="23.25" customHeight="1">
      <c r="A24" s="49">
        <v>6</v>
      </c>
      <c r="B24" s="50">
        <v>5</v>
      </c>
      <c r="C24" s="51" t="s">
        <v>54</v>
      </c>
      <c r="D24" s="52" t="s">
        <v>36</v>
      </c>
      <c r="E24" s="53"/>
      <c r="F24" s="54" t="s">
        <v>55</v>
      </c>
      <c r="G24" s="52" t="s">
        <v>36</v>
      </c>
      <c r="H24" s="55" t="s">
        <v>56</v>
      </c>
      <c r="I24" s="56" t="s">
        <v>39</v>
      </c>
      <c r="J24" s="57">
        <v>1</v>
      </c>
      <c r="K24" s="58">
        <v>0.5</v>
      </c>
      <c r="L24" s="59">
        <v>0.517337962962963</v>
      </c>
      <c r="M24" s="60">
        <v>0.52625</v>
      </c>
      <c r="N24" s="61">
        <f>M24-L24</f>
        <v>0.008912037037037024</v>
      </c>
      <c r="O24" s="62">
        <f>L24-K24</f>
        <v>0.01733796296296297</v>
      </c>
      <c r="P24" s="63">
        <f>$L$11/O24/24</f>
        <v>19.2256341789052</v>
      </c>
      <c r="Q24" s="64">
        <f>SUM($L$11:$L$12)/R24/24</f>
        <v>13.220105577232049</v>
      </c>
      <c r="R24" s="65">
        <f>SUM(O24:O25)</f>
        <v>0.050428240740740704</v>
      </c>
      <c r="S24" s="66">
        <v>0.6667013888888889</v>
      </c>
      <c r="T24" s="67"/>
    </row>
    <row r="25" spans="1:20" s="68" customFormat="1" ht="23.25" customHeight="1">
      <c r="A25" s="49"/>
      <c r="B25" s="50"/>
      <c r="C25" s="51"/>
      <c r="D25" s="52"/>
      <c r="E25" s="53"/>
      <c r="F25" s="54"/>
      <c r="G25" s="52"/>
      <c r="H25" s="55"/>
      <c r="I25" s="56"/>
      <c r="J25" s="69">
        <v>2</v>
      </c>
      <c r="K25" s="70">
        <f>M24+$R$11</f>
        <v>0.5470833333333334</v>
      </c>
      <c r="L25" s="71">
        <v>0.5801736111111111</v>
      </c>
      <c r="M25" s="72">
        <v>0.5828703703703704</v>
      </c>
      <c r="N25" s="70">
        <f>M25-L25</f>
        <v>0.0026967592592592737</v>
      </c>
      <c r="O25" s="73">
        <f>L25-K25</f>
        <v>0.03309027777777773</v>
      </c>
      <c r="P25" s="74">
        <f>$L$12/O25/24</f>
        <v>10.073452256033592</v>
      </c>
      <c r="Q25" s="64"/>
      <c r="R25" s="65"/>
      <c r="S25" s="66"/>
      <c r="T25" s="67"/>
    </row>
    <row r="26" ht="33.75" customHeight="1">
      <c r="A26" s="77"/>
    </row>
    <row r="27" spans="1:18" s="79" customFormat="1" ht="30" customHeight="1">
      <c r="A27" s="78"/>
      <c r="B27" s="78"/>
      <c r="D27" s="78"/>
      <c r="F27" s="78" t="s">
        <v>57</v>
      </c>
      <c r="G27" s="80"/>
      <c r="J27" s="79" t="s">
        <v>58</v>
      </c>
      <c r="M27" s="78"/>
      <c r="N27" s="78"/>
      <c r="O27" s="78"/>
      <c r="P27" s="78"/>
      <c r="Q27" s="78"/>
      <c r="R27" s="78"/>
    </row>
    <row r="28" spans="1:18" s="79" customFormat="1" ht="30" customHeight="1">
      <c r="A28" s="78"/>
      <c r="B28" s="78"/>
      <c r="D28" s="78"/>
      <c r="F28" s="78" t="s">
        <v>59</v>
      </c>
      <c r="G28" s="80"/>
      <c r="J28" s="78" t="s">
        <v>60</v>
      </c>
      <c r="K28" s="78"/>
      <c r="L28" s="78"/>
      <c r="M28" s="78"/>
      <c r="N28" s="78"/>
      <c r="O28" s="78"/>
      <c r="P28" s="78"/>
      <c r="Q28" s="78"/>
      <c r="R28" s="78"/>
    </row>
    <row r="29" ht="21" customHeight="1"/>
    <row r="30" ht="21" customHeight="1"/>
    <row r="31" ht="30" customHeight="1"/>
    <row r="32" ht="30" customHeight="1"/>
  </sheetData>
  <sheetProtection selectLockedCells="1" selectUnlockedCells="1"/>
  <mergeCells count="96">
    <mergeCell ref="A3:T3"/>
    <mergeCell ref="A4:T4"/>
    <mergeCell ref="A5:T5"/>
    <mergeCell ref="A6:T6"/>
    <mergeCell ref="A7:T7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N11:O11"/>
    <mergeCell ref="S11:S13"/>
    <mergeCell ref="T11:T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Q15"/>
    <mergeCell ref="R14:R15"/>
    <mergeCell ref="S14:S15"/>
    <mergeCell ref="T14:T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Q16:Q17"/>
    <mergeCell ref="R16:R17"/>
    <mergeCell ref="S16:S17"/>
    <mergeCell ref="T16:T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T18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S20:S21"/>
    <mergeCell ref="T20: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Q22:Q23"/>
    <mergeCell ref="R22:R23"/>
    <mergeCell ref="S22:S23"/>
    <mergeCell ref="T22:T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Q24:Q25"/>
    <mergeCell ref="R24:R25"/>
    <mergeCell ref="S24:S25"/>
    <mergeCell ref="T24:T25"/>
  </mergeCells>
  <conditionalFormatting sqref="N14:N23">
    <cfRule type="cellIs" priority="1" dxfId="0" operator="greaterThan" stopIfTrue="1">
      <formula>0.0138888888888889</formula>
    </cfRule>
  </conditionalFormatting>
  <conditionalFormatting sqref="P14:Q23">
    <cfRule type="cellIs" priority="2" dxfId="0" operator="greaterThan" stopIfTrue="1">
      <formula>16</formula>
    </cfRule>
  </conditionalFormatting>
  <conditionalFormatting sqref="N24:N25">
    <cfRule type="cellIs" priority="3" dxfId="0" operator="greaterThan" stopIfTrue="1">
      <formula>0.0138888888888889</formula>
    </cfRule>
  </conditionalFormatting>
  <conditionalFormatting sqref="P24:Q25">
    <cfRule type="cellIs" priority="4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1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="90" zoomScaleNormal="90" zoomScaleSheetLayoutView="70" workbookViewId="0" topLeftCell="A1">
      <selection activeCell="F12" sqref="F12"/>
    </sheetView>
  </sheetViews>
  <sheetFormatPr defaultColWidth="9.140625" defaultRowHeight="15"/>
  <cols>
    <col min="1" max="1" width="3.7109375" style="79" customWidth="1"/>
    <col min="2" max="2" width="4.7109375" style="79" customWidth="1"/>
    <col min="3" max="3" width="15.7109375" style="79" customWidth="1"/>
    <col min="4" max="4" width="7.7109375" style="79" customWidth="1"/>
    <col min="5" max="5" width="0.13671875" style="79" customWidth="1"/>
    <col min="6" max="6" width="25.28125" style="79" customWidth="1"/>
    <col min="7" max="7" width="7.7109375" style="79" customWidth="1"/>
    <col min="8" max="8" width="16.00390625" style="79" customWidth="1"/>
    <col min="9" max="9" width="17.00390625" style="79" customWidth="1"/>
    <col min="10" max="10" width="9.7109375" style="79" customWidth="1"/>
    <col min="11" max="12" width="10.7109375" style="79" customWidth="1"/>
    <col min="13" max="17" width="9.7109375" style="79" customWidth="1"/>
    <col min="18" max="18" width="12.140625" style="79" customWidth="1"/>
    <col min="19" max="19" width="0.42578125" style="79" customWidth="1"/>
    <col min="20" max="16384" width="9.140625" style="79" customWidth="1"/>
  </cols>
  <sheetData>
    <row r="1" spans="1:20" s="10" customFormat="1" ht="4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</row>
    <row r="2" spans="1:20" s="1" customFormat="1" ht="30" customHeight="1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3" customFormat="1" ht="15.75" customHeight="1">
      <c r="A3" s="12" t="s">
        <v>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15" customFormat="1" ht="15.75" customHeight="1">
      <c r="A4" s="14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1" s="18" customFormat="1" ht="15.75" customHeight="1">
      <c r="A5" s="16" t="s">
        <v>61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/>
    </row>
    <row r="6" spans="1:20" s="18" customFormat="1" ht="15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22" customFormat="1" ht="15" customHeight="1">
      <c r="A7" s="19" t="s">
        <v>10</v>
      </c>
      <c r="B7" s="17"/>
      <c r="C7" s="20"/>
      <c r="D7" s="20"/>
      <c r="E7" s="20"/>
      <c r="F7" s="20"/>
      <c r="G7" s="20"/>
      <c r="H7" s="21"/>
      <c r="I7" s="17"/>
      <c r="J7" s="17"/>
      <c r="K7" s="17"/>
      <c r="L7" s="17"/>
      <c r="M7" s="17"/>
      <c r="N7" s="17"/>
      <c r="O7" s="17"/>
      <c r="Q7" s="17"/>
      <c r="R7" s="17"/>
      <c r="S7" s="23" t="s">
        <v>11</v>
      </c>
      <c r="T7" s="17"/>
    </row>
    <row r="8" spans="1:19" s="95" customFormat="1" ht="19.5" customHeight="1">
      <c r="A8" s="81" t="s">
        <v>12</v>
      </c>
      <c r="B8" s="82" t="s">
        <v>13</v>
      </c>
      <c r="C8" s="83" t="s">
        <v>62</v>
      </c>
      <c r="D8" s="84" t="s">
        <v>15</v>
      </c>
      <c r="E8" s="85" t="s">
        <v>16</v>
      </c>
      <c r="F8" s="83" t="s">
        <v>17</v>
      </c>
      <c r="G8" s="84" t="s">
        <v>15</v>
      </c>
      <c r="H8" s="84" t="s">
        <v>18</v>
      </c>
      <c r="I8" s="86" t="s">
        <v>19</v>
      </c>
      <c r="J8" s="87" t="s">
        <v>21</v>
      </c>
      <c r="K8" s="88">
        <v>8</v>
      </c>
      <c r="L8" s="89" t="s">
        <v>22</v>
      </c>
      <c r="M8" s="90" t="s">
        <v>23</v>
      </c>
      <c r="N8" s="90"/>
      <c r="O8" s="89">
        <v>1</v>
      </c>
      <c r="P8" s="91" t="s">
        <v>24</v>
      </c>
      <c r="Q8" s="92"/>
      <c r="R8" s="93" t="s">
        <v>25</v>
      </c>
      <c r="S8" s="94" t="s">
        <v>63</v>
      </c>
    </row>
    <row r="9" spans="1:19" s="95" customFormat="1" ht="50.25" customHeight="1">
      <c r="A9" s="81"/>
      <c r="B9" s="82"/>
      <c r="C9" s="83"/>
      <c r="D9" s="84"/>
      <c r="E9" s="85"/>
      <c r="F9" s="83"/>
      <c r="G9" s="84"/>
      <c r="H9" s="84"/>
      <c r="I9" s="86"/>
      <c r="J9" s="96" t="s">
        <v>27</v>
      </c>
      <c r="K9" s="97" t="s">
        <v>28</v>
      </c>
      <c r="L9" s="98" t="s">
        <v>29</v>
      </c>
      <c r="M9" s="98" t="s">
        <v>30</v>
      </c>
      <c r="N9" s="98" t="s">
        <v>31</v>
      </c>
      <c r="O9" s="99" t="s">
        <v>32</v>
      </c>
      <c r="P9" s="99" t="s">
        <v>33</v>
      </c>
      <c r="Q9" s="100" t="s">
        <v>34</v>
      </c>
      <c r="R9" s="93"/>
      <c r="S9" s="94"/>
    </row>
    <row r="10" spans="1:19" s="112" customFormat="1" ht="45" customHeight="1">
      <c r="A10" s="101">
        <v>1</v>
      </c>
      <c r="B10" s="102">
        <v>50</v>
      </c>
      <c r="C10" s="54" t="s">
        <v>64</v>
      </c>
      <c r="D10" s="52" t="s">
        <v>65</v>
      </c>
      <c r="E10" s="53"/>
      <c r="F10" s="103" t="s">
        <v>66</v>
      </c>
      <c r="G10" s="104"/>
      <c r="H10" s="55" t="s">
        <v>67</v>
      </c>
      <c r="I10" s="56" t="s">
        <v>39</v>
      </c>
      <c r="J10" s="105">
        <v>0.5416666666666666</v>
      </c>
      <c r="K10" s="106">
        <v>0.5690625</v>
      </c>
      <c r="L10" s="105">
        <v>0.5732638888888889</v>
      </c>
      <c r="M10" s="105">
        <f>L10-K10</f>
        <v>0.0042013888888888795</v>
      </c>
      <c r="N10" s="107">
        <f>K10-J10</f>
        <v>0.027395833333333397</v>
      </c>
      <c r="O10" s="108">
        <f>$K$8/N10/24</f>
        <v>12.167300380228108</v>
      </c>
      <c r="P10" s="108">
        <f>O10</f>
        <v>12.167300380228108</v>
      </c>
      <c r="Q10" s="109">
        <f>N10</f>
        <v>0.027395833333333397</v>
      </c>
      <c r="R10" s="110">
        <f>Q10+M10</f>
        <v>0.031597222222222276</v>
      </c>
      <c r="S10" s="111"/>
    </row>
    <row r="11" spans="1:19" s="112" customFormat="1" ht="45" customHeight="1">
      <c r="A11" s="101">
        <v>2</v>
      </c>
      <c r="B11" s="102">
        <v>52</v>
      </c>
      <c r="C11" s="54" t="s">
        <v>68</v>
      </c>
      <c r="D11" s="52" t="s">
        <v>65</v>
      </c>
      <c r="E11" s="53"/>
      <c r="F11" s="103" t="s">
        <v>69</v>
      </c>
      <c r="G11" s="104"/>
      <c r="H11" s="55" t="s">
        <v>70</v>
      </c>
      <c r="I11" s="56" t="s">
        <v>39</v>
      </c>
      <c r="J11" s="105">
        <v>0.5916666666666667</v>
      </c>
      <c r="K11" s="106">
        <v>0.6238541666666667</v>
      </c>
      <c r="L11" s="105">
        <v>0.6303819444444444</v>
      </c>
      <c r="M11" s="105">
        <f>L11-K11</f>
        <v>0.006527777777777688</v>
      </c>
      <c r="N11" s="107">
        <f>K11-J11</f>
        <v>0.032187500000000036</v>
      </c>
      <c r="O11" s="108">
        <f>$K$8/N11/24</f>
        <v>10.35598705501617</v>
      </c>
      <c r="P11" s="108">
        <f>O11</f>
        <v>10.35598705501617</v>
      </c>
      <c r="Q11" s="109">
        <f>N11</f>
        <v>0.032187500000000036</v>
      </c>
      <c r="R11" s="110">
        <f>Q11+M11</f>
        <v>0.038715277777777724</v>
      </c>
      <c r="S11" s="111"/>
    </row>
    <row r="12" spans="1:19" s="112" customFormat="1" ht="29.25" customHeight="1">
      <c r="A12" s="113"/>
      <c r="B12" s="114"/>
      <c r="C12" s="115"/>
      <c r="D12" s="116"/>
      <c r="E12" s="117"/>
      <c r="F12" s="118"/>
      <c r="G12" s="119"/>
      <c r="H12" s="120"/>
      <c r="I12" s="120"/>
      <c r="J12" s="121"/>
      <c r="K12" s="122"/>
      <c r="L12" s="121"/>
      <c r="M12" s="121"/>
      <c r="N12" s="123"/>
      <c r="O12" s="124"/>
      <c r="P12" s="124"/>
      <c r="Q12" s="125"/>
      <c r="R12" s="125"/>
      <c r="S12" s="126"/>
    </row>
    <row r="13" spans="1:18" ht="30" customHeight="1">
      <c r="A13" s="78"/>
      <c r="B13" s="78"/>
      <c r="D13" s="78"/>
      <c r="F13" s="78" t="s">
        <v>57</v>
      </c>
      <c r="G13" s="80"/>
      <c r="J13" s="79" t="s">
        <v>58</v>
      </c>
      <c r="M13" s="78"/>
      <c r="N13" s="78"/>
      <c r="O13" s="78"/>
      <c r="P13" s="78"/>
      <c r="Q13" s="78"/>
      <c r="R13" s="78"/>
    </row>
    <row r="14" spans="1:18" ht="30" customHeight="1">
      <c r="A14" s="78"/>
      <c r="B14" s="78"/>
      <c r="D14" s="78"/>
      <c r="F14" s="78" t="s">
        <v>59</v>
      </c>
      <c r="G14" s="80"/>
      <c r="J14" s="78" t="s">
        <v>60</v>
      </c>
      <c r="K14" s="78"/>
      <c r="L14" s="78"/>
      <c r="M14" s="78"/>
      <c r="N14" s="78"/>
      <c r="O14" s="78"/>
      <c r="P14" s="78"/>
      <c r="Q14" s="78"/>
      <c r="R14" s="78"/>
    </row>
  </sheetData>
  <sheetProtection selectLockedCells="1" selectUnlockedCells="1"/>
  <mergeCells count="17">
    <mergeCell ref="A2:T2"/>
    <mergeCell ref="A3:T3"/>
    <mergeCell ref="A4:T4"/>
    <mergeCell ref="A5:T5"/>
    <mergeCell ref="A6:T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M8:N8"/>
    <mergeCell ref="R8:R9"/>
    <mergeCell ref="S8:S9"/>
  </mergeCells>
  <printOptions horizontalCentered="1"/>
  <pageMargins left="0" right="0" top="0" bottom="0" header="0.5118055555555555" footer="0"/>
  <pageSetup fitToHeight="0" fitToWidth="1" horizontalDpi="300" verticalDpi="300" orientation="landscape" paperSize="9"/>
  <headerFooter alignWithMargins="0">
    <oddFooter>&amp;C&amp;D   &amp;T&amp;Rстр.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"/>
  <sheetViews>
    <sheetView zoomScale="80" zoomScaleNormal="80" zoomScaleSheetLayoutView="70" workbookViewId="0" topLeftCell="B3">
      <selection activeCell="H32" sqref="H32"/>
    </sheetView>
  </sheetViews>
  <sheetFormatPr defaultColWidth="9.140625" defaultRowHeight="15"/>
  <cols>
    <col min="1" max="1" width="3.7109375" style="1" customWidth="1"/>
    <col min="2" max="2" width="8.140625" style="1" customWidth="1"/>
    <col min="3" max="3" width="19.28125" style="1" customWidth="1"/>
    <col min="4" max="4" width="11.00390625" style="1" customWidth="1"/>
    <col min="5" max="5" width="0" style="1" hidden="1" customWidth="1"/>
    <col min="6" max="6" width="24.7109375" style="1" customWidth="1"/>
    <col min="7" max="7" width="10.00390625" style="1" customWidth="1"/>
    <col min="8" max="8" width="18.140625" style="1" customWidth="1"/>
    <col min="9" max="9" width="16.421875" style="1" customWidth="1"/>
    <col min="10" max="10" width="3.7109375" style="1" customWidth="1"/>
    <col min="11" max="11" width="10.421875" style="1" customWidth="1"/>
    <col min="12" max="12" width="10.7109375" style="1" customWidth="1"/>
    <col min="13" max="14" width="10.421875" style="1" customWidth="1"/>
    <col min="15" max="17" width="9.7109375" style="1" customWidth="1"/>
    <col min="18" max="18" width="11.140625" style="1" customWidth="1"/>
    <col min="19" max="19" width="9.28125" style="1" customWidth="1"/>
    <col min="20" max="20" width="0" style="1" hidden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30" customHeight="1">
      <c r="A3" s="11" t="s">
        <v>71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1" s="18" customFormat="1" ht="15.75" customHeight="1">
      <c r="A6" s="16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</row>
    <row r="7" spans="1:20" s="18" customFormat="1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22" customFormat="1" ht="15" customHeight="1">
      <c r="A8" s="19" t="s">
        <v>10</v>
      </c>
      <c r="B8" s="17"/>
      <c r="C8" s="20"/>
      <c r="D8" s="20"/>
      <c r="E8" s="20"/>
      <c r="F8" s="20"/>
      <c r="G8" s="20"/>
      <c r="H8" s="21"/>
      <c r="I8" s="17"/>
      <c r="J8" s="17"/>
      <c r="K8" s="17"/>
      <c r="L8" s="17"/>
      <c r="M8" s="17"/>
      <c r="N8" s="17"/>
      <c r="O8" s="17"/>
      <c r="Q8" s="17"/>
      <c r="R8" s="17"/>
      <c r="S8" s="23" t="s">
        <v>11</v>
      </c>
      <c r="T8" s="17"/>
    </row>
    <row r="9" spans="1:20" s="37" customFormat="1" ht="15" customHeight="1">
      <c r="A9" s="24" t="s">
        <v>12</v>
      </c>
      <c r="B9" s="25" t="s">
        <v>13</v>
      </c>
      <c r="C9" s="26" t="s">
        <v>14</v>
      </c>
      <c r="D9" s="27" t="s">
        <v>15</v>
      </c>
      <c r="E9" s="28" t="s">
        <v>16</v>
      </c>
      <c r="F9" s="26" t="s">
        <v>17</v>
      </c>
      <c r="G9" s="27" t="s">
        <v>15</v>
      </c>
      <c r="H9" s="27" t="s">
        <v>18</v>
      </c>
      <c r="I9" s="27" t="s">
        <v>19</v>
      </c>
      <c r="J9" s="28" t="s">
        <v>20</v>
      </c>
      <c r="K9" s="29" t="s">
        <v>21</v>
      </c>
      <c r="L9" s="30">
        <v>15</v>
      </c>
      <c r="M9" s="31" t="s">
        <v>22</v>
      </c>
      <c r="N9" s="32" t="s">
        <v>23</v>
      </c>
      <c r="O9" s="32"/>
      <c r="P9" s="31">
        <v>1</v>
      </c>
      <c r="Q9" s="33" t="s">
        <v>24</v>
      </c>
      <c r="R9" s="34">
        <v>0.020833333333333332</v>
      </c>
      <c r="S9" s="35" t="s">
        <v>25</v>
      </c>
      <c r="T9" s="36" t="s">
        <v>63</v>
      </c>
    </row>
    <row r="10" spans="1:20" s="37" customFormat="1" ht="1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38" t="s">
        <v>26</v>
      </c>
      <c r="L10" s="39">
        <v>15</v>
      </c>
      <c r="M10" s="40" t="s">
        <v>22</v>
      </c>
      <c r="N10" s="41"/>
      <c r="O10" s="41"/>
      <c r="P10" s="40"/>
      <c r="Q10" s="42"/>
      <c r="R10" s="43"/>
      <c r="S10" s="35"/>
      <c r="T10" s="36"/>
    </row>
    <row r="11" spans="1:20" s="37" customFormat="1" ht="39" customHeight="1">
      <c r="A11" s="24"/>
      <c r="B11" s="25"/>
      <c r="C11" s="26"/>
      <c r="D11" s="27"/>
      <c r="E11" s="28"/>
      <c r="F11" s="26"/>
      <c r="G11" s="27"/>
      <c r="H11" s="27"/>
      <c r="I11" s="27"/>
      <c r="J11" s="28"/>
      <c r="K11" s="44" t="s">
        <v>27</v>
      </c>
      <c r="L11" s="45" t="s">
        <v>28</v>
      </c>
      <c r="M11" s="46" t="s">
        <v>29</v>
      </c>
      <c r="N11" s="46" t="s">
        <v>30</v>
      </c>
      <c r="O11" s="46" t="s">
        <v>31</v>
      </c>
      <c r="P11" s="47" t="s">
        <v>32</v>
      </c>
      <c r="Q11" s="47" t="s">
        <v>33</v>
      </c>
      <c r="R11" s="48" t="s">
        <v>34</v>
      </c>
      <c r="S11" s="35"/>
      <c r="T11" s="36"/>
    </row>
    <row r="12" spans="1:20" s="68" customFormat="1" ht="23.25" customHeight="1">
      <c r="A12" s="49">
        <v>1</v>
      </c>
      <c r="B12" s="50">
        <v>71</v>
      </c>
      <c r="C12" s="51" t="s">
        <v>48</v>
      </c>
      <c r="D12" s="76" t="s">
        <v>49</v>
      </c>
      <c r="E12" s="53"/>
      <c r="F12" s="54" t="s">
        <v>73</v>
      </c>
      <c r="G12" s="104" t="s">
        <v>74</v>
      </c>
      <c r="H12" s="55" t="s">
        <v>38</v>
      </c>
      <c r="I12" s="56" t="s">
        <v>39</v>
      </c>
      <c r="J12" s="57">
        <v>1</v>
      </c>
      <c r="K12" s="58">
        <v>0.4597222222222222</v>
      </c>
      <c r="L12" s="59">
        <v>0.5010300925925926</v>
      </c>
      <c r="M12" s="60">
        <v>0.5020370370370371</v>
      </c>
      <c r="N12" s="61">
        <f aca="true" t="shared" si="0" ref="N12:N22">M12-L12</f>
        <v>0.0010069444444444908</v>
      </c>
      <c r="O12" s="62">
        <f aca="true" t="shared" si="1" ref="O12:O21">L12-K12</f>
        <v>0.04130787037037037</v>
      </c>
      <c r="P12" s="63">
        <f>$L$9/O12/24</f>
        <v>15.130288596245448</v>
      </c>
      <c r="Q12" s="64">
        <f>SUM($L$9:$L$10)/R12/24</f>
        <v>15.384615384615387</v>
      </c>
      <c r="R12" s="65">
        <f>SUM(O12:O13)</f>
        <v>0.08124999999999999</v>
      </c>
      <c r="S12" s="66">
        <f>SUM(N12:N13)+R12</f>
        <v>0.08476851851851847</v>
      </c>
      <c r="T12" s="67" t="s">
        <v>75</v>
      </c>
    </row>
    <row r="13" spans="1:20" s="68" customFormat="1" ht="23.25" customHeight="1">
      <c r="A13" s="49"/>
      <c r="B13" s="50"/>
      <c r="C13" s="51"/>
      <c r="D13" s="76"/>
      <c r="E13" s="53"/>
      <c r="F13" s="54"/>
      <c r="G13" s="104"/>
      <c r="H13" s="55"/>
      <c r="I13" s="56"/>
      <c r="J13" s="69">
        <v>2</v>
      </c>
      <c r="K13" s="70">
        <f>M12+$R$9</f>
        <v>0.5228703703703704</v>
      </c>
      <c r="L13" s="72">
        <v>0.5628125</v>
      </c>
      <c r="M13" s="72">
        <v>0.565324074074074</v>
      </c>
      <c r="N13" s="70">
        <f t="shared" si="0"/>
        <v>0.0025115740740739856</v>
      </c>
      <c r="O13" s="73">
        <f t="shared" si="1"/>
        <v>0.03994212962962962</v>
      </c>
      <c r="P13" s="74">
        <f>$L$10/O13/24</f>
        <v>15.647638365691108</v>
      </c>
      <c r="Q13" s="64"/>
      <c r="R13" s="65"/>
      <c r="S13" s="66"/>
      <c r="T13" s="67"/>
    </row>
    <row r="14" spans="1:20" s="68" customFormat="1" ht="23.25" customHeight="1">
      <c r="A14" s="49">
        <v>2</v>
      </c>
      <c r="B14" s="50">
        <v>78</v>
      </c>
      <c r="C14" s="54" t="s">
        <v>76</v>
      </c>
      <c r="D14" s="76" t="s">
        <v>77</v>
      </c>
      <c r="E14" s="53"/>
      <c r="F14" s="127" t="s">
        <v>78</v>
      </c>
      <c r="G14" s="128" t="s">
        <v>79</v>
      </c>
      <c r="H14" s="129" t="s">
        <v>80</v>
      </c>
      <c r="I14" s="56" t="s">
        <v>81</v>
      </c>
      <c r="J14" s="57">
        <v>1</v>
      </c>
      <c r="K14" s="58">
        <v>0.4479166666666667</v>
      </c>
      <c r="L14" s="59">
        <v>0.4885648148148148</v>
      </c>
      <c r="M14" s="60">
        <v>0.4930555555555556</v>
      </c>
      <c r="N14" s="61">
        <f>M14-L14</f>
        <v>0.004490740740740795</v>
      </c>
      <c r="O14" s="62">
        <f>L14-K14</f>
        <v>0.0406481481481481</v>
      </c>
      <c r="P14" s="63">
        <f>$L$9/O14/24</f>
        <v>15.375854214123025</v>
      </c>
      <c r="Q14" s="64">
        <f>SUM($L$9:$L$10)/R14/24</f>
        <v>15.185601799775043</v>
      </c>
      <c r="R14" s="65">
        <f>SUM(O14:O15)</f>
        <v>0.08231481481481473</v>
      </c>
      <c r="S14" s="66">
        <f>SUM(N14:N15)+R14</f>
        <v>0.09293981481481478</v>
      </c>
      <c r="T14" s="67" t="s">
        <v>75</v>
      </c>
    </row>
    <row r="15" spans="1:20" s="68" customFormat="1" ht="23.25" customHeight="1">
      <c r="A15" s="49"/>
      <c r="B15" s="50"/>
      <c r="C15" s="54"/>
      <c r="D15" s="76"/>
      <c r="E15" s="53"/>
      <c r="F15" s="127" t="s">
        <v>82</v>
      </c>
      <c r="G15" s="128"/>
      <c r="H15" s="129" t="s">
        <v>80</v>
      </c>
      <c r="I15" s="56"/>
      <c r="J15" s="69">
        <v>2</v>
      </c>
      <c r="K15" s="70">
        <f>M14+$R$9</f>
        <v>0.513888888888889</v>
      </c>
      <c r="L15" s="72">
        <v>0.5555555555555556</v>
      </c>
      <c r="M15" s="72">
        <v>0.5616898148148148</v>
      </c>
      <c r="N15" s="70">
        <f>M15-L15</f>
        <v>0.006134259259259256</v>
      </c>
      <c r="O15" s="73">
        <f>L15-K15</f>
        <v>0.04166666666666663</v>
      </c>
      <c r="P15" s="74">
        <f>$L$10/O15/24</f>
        <v>15.000000000000014</v>
      </c>
      <c r="Q15" s="64"/>
      <c r="R15" s="65"/>
      <c r="S15" s="66"/>
      <c r="T15" s="67"/>
    </row>
    <row r="16" spans="1:20" s="68" customFormat="1" ht="23.25" customHeight="1">
      <c r="A16" s="49">
        <v>3</v>
      </c>
      <c r="B16" s="50">
        <v>76</v>
      </c>
      <c r="C16" s="51" t="s">
        <v>83</v>
      </c>
      <c r="D16" s="52" t="s">
        <v>84</v>
      </c>
      <c r="E16" s="53"/>
      <c r="F16" s="54" t="s">
        <v>85</v>
      </c>
      <c r="G16" s="52" t="s">
        <v>84</v>
      </c>
      <c r="H16" s="55" t="s">
        <v>38</v>
      </c>
      <c r="I16" s="56" t="s">
        <v>39</v>
      </c>
      <c r="J16" s="57">
        <v>1</v>
      </c>
      <c r="K16" s="58">
        <v>0.4583333333333333</v>
      </c>
      <c r="L16" s="59">
        <v>0.5063425925925926</v>
      </c>
      <c r="M16" s="60">
        <v>0.5095601851851852</v>
      </c>
      <c r="N16" s="61">
        <f>M16-L16</f>
        <v>0.0032175925925925775</v>
      </c>
      <c r="O16" s="62">
        <f>L16-K16</f>
        <v>0.04800925925925931</v>
      </c>
      <c r="P16" s="63">
        <f>$L$9/O16/24</f>
        <v>13.01832208293152</v>
      </c>
      <c r="Q16" s="64">
        <f>SUM($L$9:$L$10)/R16/24</f>
        <v>12.418075198344253</v>
      </c>
      <c r="R16" s="65">
        <f>SUM(O16:O17)</f>
        <v>0.10065972222222225</v>
      </c>
      <c r="S16" s="66">
        <f>SUM(N16:N17)+R16</f>
        <v>0.10591435185185188</v>
      </c>
      <c r="T16" s="67" t="s">
        <v>75</v>
      </c>
    </row>
    <row r="17" spans="1:20" s="68" customFormat="1" ht="23.25" customHeight="1">
      <c r="A17" s="49"/>
      <c r="B17" s="50"/>
      <c r="C17" s="51"/>
      <c r="D17" s="52"/>
      <c r="E17" s="53"/>
      <c r="F17" s="54"/>
      <c r="G17" s="52"/>
      <c r="H17" s="55"/>
      <c r="I17" s="56"/>
      <c r="J17" s="69">
        <v>2</v>
      </c>
      <c r="K17" s="70">
        <f>M16+$R$9</f>
        <v>0.5303935185185186</v>
      </c>
      <c r="L17" s="72">
        <v>0.5830439814814815</v>
      </c>
      <c r="M17" s="72">
        <v>0.5850810185185186</v>
      </c>
      <c r="N17" s="70">
        <f>M17-L17</f>
        <v>0.0020370370370370594</v>
      </c>
      <c r="O17" s="73">
        <f>L17-K17</f>
        <v>0.05265046296296294</v>
      </c>
      <c r="P17" s="74">
        <f>$L$10/O17/24</f>
        <v>11.870740822158721</v>
      </c>
      <c r="Q17" s="64"/>
      <c r="R17" s="65"/>
      <c r="S17" s="66"/>
      <c r="T17" s="67"/>
    </row>
    <row r="18" spans="1:20" s="68" customFormat="1" ht="23.25" customHeight="1">
      <c r="A18" s="49">
        <v>4</v>
      </c>
      <c r="B18" s="50">
        <v>77</v>
      </c>
      <c r="C18" s="51" t="s">
        <v>86</v>
      </c>
      <c r="D18" s="76" t="s">
        <v>87</v>
      </c>
      <c r="E18" s="53"/>
      <c r="F18" s="54" t="s">
        <v>88</v>
      </c>
      <c r="G18" s="76" t="s">
        <v>89</v>
      </c>
      <c r="H18" s="55" t="s">
        <v>38</v>
      </c>
      <c r="I18" s="56" t="s">
        <v>39</v>
      </c>
      <c r="J18" s="57">
        <v>1</v>
      </c>
      <c r="K18" s="58">
        <v>0.4236111111111111</v>
      </c>
      <c r="L18" s="59">
        <v>0.4724189814814815</v>
      </c>
      <c r="M18" s="60">
        <v>0.47706018518518517</v>
      </c>
      <c r="N18" s="61">
        <f t="shared" si="0"/>
        <v>0.004641203703703689</v>
      </c>
      <c r="O18" s="62">
        <f t="shared" si="1"/>
        <v>0.048807870370370376</v>
      </c>
      <c r="P18" s="63">
        <f>$L$9/O18/24</f>
        <v>12.805311833056672</v>
      </c>
      <c r="Q18" s="64">
        <f>SUM($L$9:$L$10)/R18/24</f>
        <v>13.199706673185041</v>
      </c>
      <c r="R18" s="65">
        <f>SUM(O18:O19)</f>
        <v>0.09469907407407407</v>
      </c>
      <c r="S18" s="66">
        <f>SUM(N18:N19)+R18</f>
        <v>0.10650462962962959</v>
      </c>
      <c r="T18" s="67" t="s">
        <v>90</v>
      </c>
    </row>
    <row r="19" spans="1:20" s="68" customFormat="1" ht="23.25" customHeight="1">
      <c r="A19" s="49"/>
      <c r="B19" s="50"/>
      <c r="C19" s="51"/>
      <c r="D19" s="76"/>
      <c r="E19" s="53"/>
      <c r="F19" s="54"/>
      <c r="G19" s="76"/>
      <c r="H19" s="55"/>
      <c r="I19" s="56"/>
      <c r="J19" s="69">
        <v>2</v>
      </c>
      <c r="K19" s="70">
        <f>M18+$R$9</f>
        <v>0.4978935185185185</v>
      </c>
      <c r="L19" s="72">
        <v>0.5437847222222222</v>
      </c>
      <c r="M19" s="72">
        <v>0.550949074074074</v>
      </c>
      <c r="N19" s="70">
        <f t="shared" si="0"/>
        <v>0.0071643518518518245</v>
      </c>
      <c r="O19" s="73">
        <f t="shared" si="1"/>
        <v>0.0458912037037037</v>
      </c>
      <c r="P19" s="74">
        <f>$L$10/O19/24</f>
        <v>13.619167717528375</v>
      </c>
      <c r="Q19" s="64"/>
      <c r="R19" s="65"/>
      <c r="S19" s="66"/>
      <c r="T19" s="67"/>
    </row>
    <row r="20" spans="1:20" s="68" customFormat="1" ht="23.25" customHeight="1">
      <c r="A20" s="49">
        <v>5</v>
      </c>
      <c r="B20" s="50">
        <v>70</v>
      </c>
      <c r="C20" s="51" t="s">
        <v>91</v>
      </c>
      <c r="D20" s="76" t="s">
        <v>92</v>
      </c>
      <c r="E20" s="53"/>
      <c r="F20" s="54" t="s">
        <v>93</v>
      </c>
      <c r="G20" s="76" t="s">
        <v>36</v>
      </c>
      <c r="H20" s="55" t="s">
        <v>38</v>
      </c>
      <c r="I20" s="56" t="s">
        <v>39</v>
      </c>
      <c r="J20" s="57">
        <v>1</v>
      </c>
      <c r="K20" s="58">
        <v>0.4902777777777778</v>
      </c>
      <c r="L20" s="59">
        <v>0.5372222222222222</v>
      </c>
      <c r="M20" s="60">
        <v>0.5505555555555556</v>
      </c>
      <c r="N20" s="61">
        <f t="shared" si="0"/>
        <v>0.01333333333333342</v>
      </c>
      <c r="O20" s="62">
        <f t="shared" si="1"/>
        <v>0.046944444444444344</v>
      </c>
      <c r="P20" s="63">
        <f>$L$9/O20/24</f>
        <v>13.313609467455649</v>
      </c>
      <c r="Q20" s="64">
        <f>SUM($L$9:$L$10)/R20/24</f>
        <v>12.578616352201287</v>
      </c>
      <c r="R20" s="65">
        <f>SUM(O20:O21)</f>
        <v>0.09937499999999977</v>
      </c>
      <c r="S20" s="66">
        <f>SUM(N20:N21)+R20</f>
        <v>0.12268518518518512</v>
      </c>
      <c r="T20" s="67" t="s">
        <v>75</v>
      </c>
    </row>
    <row r="21" spans="1:20" s="68" customFormat="1" ht="23.25" customHeight="1">
      <c r="A21" s="49"/>
      <c r="B21" s="50"/>
      <c r="C21" s="51"/>
      <c r="D21" s="76"/>
      <c r="E21" s="53"/>
      <c r="F21" s="54"/>
      <c r="G21" s="76"/>
      <c r="H21" s="55"/>
      <c r="I21" s="56"/>
      <c r="J21" s="69">
        <v>2</v>
      </c>
      <c r="K21" s="70">
        <f>M20+$R$9</f>
        <v>0.571388888888889</v>
      </c>
      <c r="L21" s="72">
        <v>0.6238194444444444</v>
      </c>
      <c r="M21" s="72">
        <v>0.6337962962962963</v>
      </c>
      <c r="N21" s="70">
        <f t="shared" si="0"/>
        <v>0.009976851851851931</v>
      </c>
      <c r="O21" s="73">
        <f t="shared" si="1"/>
        <v>0.052430555555555425</v>
      </c>
      <c r="P21" s="74">
        <f>$L$10/O21/24</f>
        <v>11.920529801324534</v>
      </c>
      <c r="Q21" s="64"/>
      <c r="R21" s="65"/>
      <c r="S21" s="66"/>
      <c r="T21" s="67"/>
    </row>
    <row r="22" spans="1:20" s="68" customFormat="1" ht="23.25" customHeight="1">
      <c r="A22" s="49"/>
      <c r="B22" s="50">
        <v>79</v>
      </c>
      <c r="C22" s="130" t="s">
        <v>94</v>
      </c>
      <c r="D22" s="131" t="s">
        <v>95</v>
      </c>
      <c r="E22" s="132"/>
      <c r="F22" s="133" t="s">
        <v>96</v>
      </c>
      <c r="G22" s="76" t="s">
        <v>36</v>
      </c>
      <c r="H22" s="134" t="s">
        <v>97</v>
      </c>
      <c r="I22" s="56" t="s">
        <v>39</v>
      </c>
      <c r="J22" s="57">
        <v>1</v>
      </c>
      <c r="K22" s="58">
        <v>0.4583333333333333</v>
      </c>
      <c r="L22" s="59">
        <v>0.5034143518518518</v>
      </c>
      <c r="M22" s="60">
        <v>0.515150462962963</v>
      </c>
      <c r="N22" s="61">
        <f t="shared" si="0"/>
        <v>0.01173611111111117</v>
      </c>
      <c r="O22" s="62">
        <f>L22-K22</f>
        <v>0.04508101851851848</v>
      </c>
      <c r="P22" s="63">
        <f>$L$9/O22/24</f>
        <v>13.863928112965352</v>
      </c>
      <c r="Q22" s="64" t="s">
        <v>98</v>
      </c>
      <c r="R22" s="64"/>
      <c r="S22" s="66"/>
      <c r="T22" s="67" t="s">
        <v>90</v>
      </c>
    </row>
    <row r="23" spans="1:20" s="68" customFormat="1" ht="23.25" customHeight="1">
      <c r="A23" s="49"/>
      <c r="B23" s="50"/>
      <c r="C23" s="130"/>
      <c r="D23" s="131"/>
      <c r="E23" s="132"/>
      <c r="F23" s="133"/>
      <c r="G23" s="76"/>
      <c r="H23" s="134"/>
      <c r="I23" s="56"/>
      <c r="J23" s="69">
        <v>2</v>
      </c>
      <c r="K23" s="70"/>
      <c r="L23" s="71"/>
      <c r="M23" s="72"/>
      <c r="N23" s="70"/>
      <c r="O23" s="73"/>
      <c r="P23" s="74"/>
      <c r="Q23" s="64"/>
      <c r="R23" s="64"/>
      <c r="S23" s="66"/>
      <c r="T23" s="67"/>
    </row>
    <row r="24" ht="33.75" customHeight="1">
      <c r="A24" s="77"/>
    </row>
    <row r="25" spans="1:18" s="79" customFormat="1" ht="30" customHeight="1">
      <c r="A25" s="78"/>
      <c r="B25" s="78"/>
      <c r="D25" s="78"/>
      <c r="F25" s="78" t="s">
        <v>57</v>
      </c>
      <c r="G25" s="80"/>
      <c r="J25" s="79" t="s">
        <v>58</v>
      </c>
      <c r="M25" s="78"/>
      <c r="N25" s="78"/>
      <c r="O25" s="78"/>
      <c r="P25" s="78"/>
      <c r="Q25" s="78"/>
      <c r="R25" s="78"/>
    </row>
    <row r="26" spans="1:18" s="79" customFormat="1" ht="30" customHeight="1">
      <c r="A26" s="78"/>
      <c r="B26" s="78"/>
      <c r="D26" s="78"/>
      <c r="F26" s="78" t="s">
        <v>59</v>
      </c>
      <c r="G26" s="80"/>
      <c r="J26" s="78" t="s">
        <v>60</v>
      </c>
      <c r="K26" s="78"/>
      <c r="L26" s="78"/>
      <c r="M26" s="78"/>
      <c r="N26" s="78"/>
      <c r="O26" s="78"/>
      <c r="P26" s="78"/>
      <c r="Q26" s="78"/>
      <c r="R26" s="78"/>
    </row>
    <row r="27" ht="21" customHeight="1"/>
    <row r="28" ht="21" customHeight="1"/>
    <row r="29" ht="30" customHeight="1"/>
    <row r="30" ht="30" customHeight="1"/>
  </sheetData>
  <sheetProtection selectLockedCells="1" selectUnlockedCells="1"/>
  <mergeCells count="95"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T12:T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Q15"/>
    <mergeCell ref="R14:R15"/>
    <mergeCell ref="S14:S15"/>
    <mergeCell ref="T14:T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Q16:Q17"/>
    <mergeCell ref="R16:R17"/>
    <mergeCell ref="S16:S17"/>
    <mergeCell ref="T16:T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T18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S20:S21"/>
    <mergeCell ref="T20: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Q22:R23"/>
    <mergeCell ref="S22:S23"/>
    <mergeCell ref="T22:T23"/>
  </mergeCells>
  <conditionalFormatting sqref="N12:N23">
    <cfRule type="cellIs" priority="1" dxfId="0" operator="greaterThan" stopIfTrue="1">
      <formula>0.0138888888888889</formula>
    </cfRule>
  </conditionalFormatting>
  <conditionalFormatting sqref="O22:O23 P12:P23 Q12:Q21 Q23:R23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1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tabSelected="1" zoomScale="90" zoomScaleNormal="90" zoomScaleSheetLayoutView="70" workbookViewId="0" topLeftCell="A17">
      <selection activeCell="C32" sqref="C32"/>
    </sheetView>
  </sheetViews>
  <sheetFormatPr defaultColWidth="9.140625" defaultRowHeight="15"/>
  <cols>
    <col min="1" max="1" width="3.7109375" style="1" customWidth="1"/>
    <col min="2" max="2" width="7.00390625" style="1" customWidth="1"/>
    <col min="3" max="3" width="16.57421875" style="1" customWidth="1"/>
    <col min="4" max="4" width="7.7109375" style="1" customWidth="1"/>
    <col min="5" max="5" width="0" style="1" hidden="1" customWidth="1"/>
    <col min="6" max="6" width="24.28125" style="1" customWidth="1"/>
    <col min="7" max="7" width="9.00390625" style="1" customWidth="1"/>
    <col min="8" max="8" width="16.7109375" style="1" customWidth="1"/>
    <col min="9" max="9" width="16.42187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2.00390625" style="1" customWidth="1"/>
    <col min="19" max="19" width="9.7109375" style="1" customWidth="1"/>
    <col min="20" max="20" width="7.710937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30" customHeight="1">
      <c r="A3" s="11" t="s">
        <v>71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18" customFormat="1" ht="15.75" customHeight="1">
      <c r="A6" s="16" t="s">
        <v>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8" customFormat="1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22" customFormat="1" ht="15" customHeight="1">
      <c r="A8" s="19" t="s">
        <v>10</v>
      </c>
      <c r="B8" s="17"/>
      <c r="C8" s="20"/>
      <c r="D8" s="20"/>
      <c r="E8" s="20"/>
      <c r="F8" s="20"/>
      <c r="G8" s="20"/>
      <c r="H8" s="21"/>
      <c r="I8" s="17"/>
      <c r="J8" s="17"/>
      <c r="K8" s="17"/>
      <c r="L8" s="17"/>
      <c r="M8" s="17"/>
      <c r="N8" s="17"/>
      <c r="O8" s="17"/>
      <c r="Q8" s="17"/>
      <c r="R8" s="17"/>
      <c r="S8" s="23" t="s">
        <v>11</v>
      </c>
      <c r="T8" s="17"/>
    </row>
    <row r="9" spans="1:20" s="37" customFormat="1" ht="15" customHeight="1">
      <c r="A9" s="24" t="s">
        <v>12</v>
      </c>
      <c r="B9" s="25" t="s">
        <v>13</v>
      </c>
      <c r="C9" s="26" t="s">
        <v>14</v>
      </c>
      <c r="D9" s="27" t="s">
        <v>15</v>
      </c>
      <c r="E9" s="28" t="s">
        <v>16</v>
      </c>
      <c r="F9" s="26" t="s">
        <v>17</v>
      </c>
      <c r="G9" s="27" t="s">
        <v>15</v>
      </c>
      <c r="H9" s="27" t="s">
        <v>18</v>
      </c>
      <c r="I9" s="27" t="s">
        <v>19</v>
      </c>
      <c r="J9" s="28" t="s">
        <v>20</v>
      </c>
      <c r="K9" s="29" t="s">
        <v>21</v>
      </c>
      <c r="L9" s="30">
        <v>20</v>
      </c>
      <c r="M9" s="31" t="s">
        <v>22</v>
      </c>
      <c r="N9" s="32" t="s">
        <v>23</v>
      </c>
      <c r="O9" s="32"/>
      <c r="P9" s="31">
        <v>1</v>
      </c>
      <c r="Q9" s="33" t="s">
        <v>24</v>
      </c>
      <c r="R9" s="34">
        <v>0.020833333333333332</v>
      </c>
      <c r="S9" s="35" t="s">
        <v>25</v>
      </c>
      <c r="T9" s="36" t="s">
        <v>63</v>
      </c>
    </row>
    <row r="10" spans="1:20" s="37" customFormat="1" ht="1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38" t="s">
        <v>26</v>
      </c>
      <c r="L10" s="39">
        <v>20</v>
      </c>
      <c r="M10" s="40" t="s">
        <v>22</v>
      </c>
      <c r="N10" s="41"/>
      <c r="O10" s="41"/>
      <c r="P10" s="40"/>
      <c r="Q10" s="42"/>
      <c r="R10" s="43"/>
      <c r="S10" s="35"/>
      <c r="T10" s="36"/>
    </row>
    <row r="11" spans="1:21" s="37" customFormat="1" ht="39.75" customHeight="1">
      <c r="A11" s="24"/>
      <c r="B11" s="25"/>
      <c r="C11" s="26"/>
      <c r="D11" s="27"/>
      <c r="E11" s="28"/>
      <c r="F11" s="26"/>
      <c r="G11" s="27"/>
      <c r="H11" s="27"/>
      <c r="I11" s="27"/>
      <c r="J11" s="28"/>
      <c r="K11" s="44" t="s">
        <v>27</v>
      </c>
      <c r="L11" s="45" t="s">
        <v>28</v>
      </c>
      <c r="M11" s="46" t="s">
        <v>29</v>
      </c>
      <c r="N11" s="46" t="s">
        <v>30</v>
      </c>
      <c r="O11" s="46" t="s">
        <v>31</v>
      </c>
      <c r="P11" s="47" t="s">
        <v>32</v>
      </c>
      <c r="Q11" s="47" t="s">
        <v>33</v>
      </c>
      <c r="R11" s="48" t="s">
        <v>34</v>
      </c>
      <c r="S11" s="35"/>
      <c r="T11" s="36"/>
      <c r="U11" s="79"/>
    </row>
    <row r="12" spans="1:20" s="79" customFormat="1" ht="15.75" customHeight="1">
      <c r="A12" s="135" t="s">
        <v>100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</row>
    <row r="13" spans="1:20" s="68" customFormat="1" ht="23.25" customHeight="1">
      <c r="A13" s="136">
        <v>1</v>
      </c>
      <c r="B13" s="50">
        <v>62</v>
      </c>
      <c r="C13" s="51" t="s">
        <v>101</v>
      </c>
      <c r="D13" s="52" t="s">
        <v>84</v>
      </c>
      <c r="E13" s="53"/>
      <c r="F13" s="54" t="s">
        <v>102</v>
      </c>
      <c r="G13" s="76" t="s">
        <v>36</v>
      </c>
      <c r="H13" s="55" t="s">
        <v>103</v>
      </c>
      <c r="I13" s="56" t="s">
        <v>39</v>
      </c>
      <c r="J13" s="57">
        <v>1</v>
      </c>
      <c r="K13" s="58">
        <v>0.44097222222222227</v>
      </c>
      <c r="L13" s="59">
        <v>0.4941203703703703</v>
      </c>
      <c r="M13" s="60">
        <v>0.4960995370370371</v>
      </c>
      <c r="N13" s="61">
        <f aca="true" t="shared" si="0" ref="N13:N18">M13-L13</f>
        <v>0.001979166666666754</v>
      </c>
      <c r="O13" s="62">
        <f aca="true" t="shared" si="1" ref="O13:O31">L13-K13</f>
        <v>0.053148148148148056</v>
      </c>
      <c r="P13" s="63">
        <f>$L$9/O13/24</f>
        <v>15.679442508710828</v>
      </c>
      <c r="Q13" s="64">
        <f>SUM($L$9:$L$10)/R13/24</f>
        <v>15.226816115047074</v>
      </c>
      <c r="R13" s="65">
        <f>SUM(O13:O14)</f>
        <v>0.10945601851851838</v>
      </c>
      <c r="S13" s="66">
        <f>SUM(N13:N14)+R13</f>
        <v>0.11452546296296295</v>
      </c>
      <c r="T13" s="67" t="s">
        <v>104</v>
      </c>
    </row>
    <row r="14" spans="1:20" s="68" customFormat="1" ht="23.25" customHeight="1">
      <c r="A14" s="136"/>
      <c r="B14" s="50"/>
      <c r="C14" s="51"/>
      <c r="D14" s="52"/>
      <c r="E14" s="53"/>
      <c r="F14" s="54"/>
      <c r="G14" s="76"/>
      <c r="H14" s="55"/>
      <c r="I14" s="56"/>
      <c r="J14" s="69">
        <v>2</v>
      </c>
      <c r="K14" s="70">
        <f>M13+$R$9</f>
        <v>0.5169328703703704</v>
      </c>
      <c r="L14" s="71">
        <v>0.5732407407407407</v>
      </c>
      <c r="M14" s="72">
        <v>0.5763310185185185</v>
      </c>
      <c r="N14" s="70">
        <f t="shared" si="0"/>
        <v>0.0030902777777778168</v>
      </c>
      <c r="O14" s="73">
        <f t="shared" si="1"/>
        <v>0.05630787037037033</v>
      </c>
      <c r="P14" s="74">
        <f>$L$10/O14/24</f>
        <v>14.799588900308336</v>
      </c>
      <c r="Q14" s="64"/>
      <c r="R14" s="65"/>
      <c r="S14" s="66"/>
      <c r="T14" s="67"/>
    </row>
    <row r="15" spans="1:20" s="68" customFormat="1" ht="23.25" customHeight="1">
      <c r="A15" s="136">
        <v>2</v>
      </c>
      <c r="B15" s="50">
        <v>61</v>
      </c>
      <c r="C15" s="51" t="s">
        <v>105</v>
      </c>
      <c r="D15" s="76" t="s">
        <v>106</v>
      </c>
      <c r="E15" s="53"/>
      <c r="F15" s="54" t="s">
        <v>107</v>
      </c>
      <c r="G15" s="104" t="s">
        <v>108</v>
      </c>
      <c r="H15" s="55" t="s">
        <v>109</v>
      </c>
      <c r="I15" s="56" t="s">
        <v>39</v>
      </c>
      <c r="J15" s="57">
        <v>1</v>
      </c>
      <c r="K15" s="58">
        <v>0.4375</v>
      </c>
      <c r="L15" s="59">
        <v>0.4937615740740741</v>
      </c>
      <c r="M15" s="60">
        <v>0.49516203703703704</v>
      </c>
      <c r="N15" s="61">
        <f t="shared" si="0"/>
        <v>0.0014004629629629228</v>
      </c>
      <c r="O15" s="62">
        <f t="shared" si="1"/>
        <v>0.05626157407407412</v>
      </c>
      <c r="P15" s="63">
        <f>$L$9/O15/24</f>
        <v>14.811767126105728</v>
      </c>
      <c r="Q15" s="64">
        <f>SUM($L$9:$L$10)/R15/24</f>
        <v>14.686384497705253</v>
      </c>
      <c r="R15" s="65">
        <f>SUM(O15:O16)</f>
        <v>0.11348379629629629</v>
      </c>
      <c r="S15" s="66">
        <f>SUM(N15:N16)+R15</f>
        <v>0.11637731481481489</v>
      </c>
      <c r="T15" s="67"/>
    </row>
    <row r="16" spans="1:20" s="68" customFormat="1" ht="23.25" customHeight="1">
      <c r="A16" s="136"/>
      <c r="B16" s="50"/>
      <c r="C16" s="51"/>
      <c r="D16" s="76"/>
      <c r="E16" s="53"/>
      <c r="F16" s="54"/>
      <c r="G16" s="104"/>
      <c r="H16" s="55"/>
      <c r="I16" s="56"/>
      <c r="J16" s="69">
        <v>2</v>
      </c>
      <c r="K16" s="70">
        <f>M15+$R$9</f>
        <v>0.5159953703703704</v>
      </c>
      <c r="L16" s="71">
        <v>0.5732175925925925</v>
      </c>
      <c r="M16" s="72">
        <v>0.5747106481481482</v>
      </c>
      <c r="N16" s="70">
        <f t="shared" si="0"/>
        <v>0.001493055555555678</v>
      </c>
      <c r="O16" s="73">
        <f t="shared" si="1"/>
        <v>0.057222222222222174</v>
      </c>
      <c r="P16" s="74">
        <f>$L$10/O16/24</f>
        <v>14.563106796116516</v>
      </c>
      <c r="Q16" s="64"/>
      <c r="R16" s="65"/>
      <c r="S16" s="66"/>
      <c r="T16" s="67"/>
    </row>
    <row r="17" spans="1:20" s="68" customFormat="1" ht="23.25" customHeight="1">
      <c r="A17" s="136">
        <v>3</v>
      </c>
      <c r="B17" s="50">
        <v>60</v>
      </c>
      <c r="C17" s="51" t="s">
        <v>110</v>
      </c>
      <c r="D17" s="76" t="s">
        <v>111</v>
      </c>
      <c r="E17" s="53"/>
      <c r="F17" s="54" t="s">
        <v>112</v>
      </c>
      <c r="G17" s="104" t="s">
        <v>113</v>
      </c>
      <c r="H17" s="55" t="s">
        <v>38</v>
      </c>
      <c r="I17" s="56" t="s">
        <v>39</v>
      </c>
      <c r="J17" s="57">
        <v>1</v>
      </c>
      <c r="K17" s="58">
        <v>0.4375</v>
      </c>
      <c r="L17" s="59">
        <v>0.4938194444444444</v>
      </c>
      <c r="M17" s="60">
        <v>0.49599537037037034</v>
      </c>
      <c r="N17" s="61">
        <f t="shared" si="0"/>
        <v>0.0021759259259259145</v>
      </c>
      <c r="O17" s="62">
        <f t="shared" si="1"/>
        <v>0.05631944444444442</v>
      </c>
      <c r="P17" s="63">
        <f>$L$9/O17/24</f>
        <v>14.79654747225648</v>
      </c>
      <c r="Q17" s="64">
        <f>SUM($L$9:$L$10)/R17/24</f>
        <v>14.801110083256242</v>
      </c>
      <c r="R17" s="65">
        <f>SUM(O17:O18)</f>
        <v>0.11260416666666667</v>
      </c>
      <c r="S17" s="66">
        <f>SUM(N17:N18)+R17</f>
        <v>0.11733796296296295</v>
      </c>
      <c r="T17" s="67"/>
    </row>
    <row r="18" spans="1:20" s="68" customFormat="1" ht="23.25" customHeight="1">
      <c r="A18" s="136"/>
      <c r="B18" s="50"/>
      <c r="C18" s="51"/>
      <c r="D18" s="76"/>
      <c r="E18" s="53"/>
      <c r="F18" s="54"/>
      <c r="G18" s="104"/>
      <c r="H18" s="55"/>
      <c r="I18" s="56"/>
      <c r="J18" s="69">
        <v>2</v>
      </c>
      <c r="K18" s="70">
        <f>M17+$R$9</f>
        <v>0.5168287037037037</v>
      </c>
      <c r="L18" s="71">
        <v>0.573113425925926</v>
      </c>
      <c r="M18" s="72">
        <v>0.5756712962962963</v>
      </c>
      <c r="N18" s="70">
        <f t="shared" si="0"/>
        <v>0.002557870370370363</v>
      </c>
      <c r="O18" s="73">
        <f t="shared" si="1"/>
        <v>0.05628472222222225</v>
      </c>
      <c r="P18" s="74">
        <f>$L$10/O18/24</f>
        <v>14.805675508945088</v>
      </c>
      <c r="Q18" s="64"/>
      <c r="R18" s="65"/>
      <c r="S18" s="66"/>
      <c r="T18" s="67"/>
    </row>
    <row r="19" spans="1:20" s="68" customFormat="1" ht="23.25" customHeight="1">
      <c r="A19" s="136">
        <v>4</v>
      </c>
      <c r="B19" s="50">
        <v>68</v>
      </c>
      <c r="C19" s="54" t="s">
        <v>114</v>
      </c>
      <c r="D19" s="76" t="s">
        <v>115</v>
      </c>
      <c r="E19" s="53"/>
      <c r="F19" s="54" t="s">
        <v>116</v>
      </c>
      <c r="G19" s="76" t="s">
        <v>36</v>
      </c>
      <c r="H19" s="55" t="s">
        <v>38</v>
      </c>
      <c r="I19" s="56" t="s">
        <v>39</v>
      </c>
      <c r="J19" s="57">
        <v>1</v>
      </c>
      <c r="K19" s="58">
        <v>0.4756944444444444</v>
      </c>
      <c r="L19" s="59">
        <v>0.5285532407407407</v>
      </c>
      <c r="M19" s="60">
        <v>0.5307291666666667</v>
      </c>
      <c r="N19" s="61">
        <f>M19-L19</f>
        <v>0.00217592592592597</v>
      </c>
      <c r="O19" s="62">
        <f t="shared" si="1"/>
        <v>0.052858796296296306</v>
      </c>
      <c r="P19" s="63">
        <f>$L$9/O19/24</f>
        <v>15.76527260783884</v>
      </c>
      <c r="Q19" s="64">
        <f>SUM($L$9:$L$10)/R19/24</f>
        <v>15.679442508710812</v>
      </c>
      <c r="R19" s="65">
        <f>SUM(O19:O20)</f>
        <v>0.10629629629629622</v>
      </c>
      <c r="S19" s="66">
        <f>SUM(N19:N20)+R19</f>
        <v>0.1192361111111111</v>
      </c>
      <c r="T19" s="67" t="s">
        <v>104</v>
      </c>
    </row>
    <row r="20" spans="1:20" s="68" customFormat="1" ht="23.25" customHeight="1">
      <c r="A20" s="136"/>
      <c r="B20" s="50"/>
      <c r="C20" s="54"/>
      <c r="D20" s="76"/>
      <c r="E20" s="53"/>
      <c r="F20" s="54"/>
      <c r="G20" s="76"/>
      <c r="H20" s="55"/>
      <c r="I20" s="56"/>
      <c r="J20" s="69">
        <v>2</v>
      </c>
      <c r="K20" s="70">
        <f>M19+$R$9</f>
        <v>0.5515625000000001</v>
      </c>
      <c r="L20" s="58">
        <v>0.605</v>
      </c>
      <c r="M20" s="72">
        <v>0.6157638888888889</v>
      </c>
      <c r="N20" s="70">
        <f>M20-L20</f>
        <v>0.010763888888888906</v>
      </c>
      <c r="O20" s="73">
        <f t="shared" si="1"/>
        <v>0.053437499999999916</v>
      </c>
      <c r="P20" s="63">
        <f>$L$9/O20/24</f>
        <v>15.594541910331408</v>
      </c>
      <c r="Q20" s="64"/>
      <c r="R20" s="65"/>
      <c r="S20" s="66"/>
      <c r="T20" s="67"/>
    </row>
    <row r="21" spans="1:20" s="79" customFormat="1" ht="15.75" customHeight="1">
      <c r="A21" s="135" t="s">
        <v>117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</row>
    <row r="22" spans="1:20" s="68" customFormat="1" ht="23.25" customHeight="1">
      <c r="A22" s="136">
        <v>1</v>
      </c>
      <c r="B22" s="50">
        <v>67</v>
      </c>
      <c r="C22" s="51" t="s">
        <v>118</v>
      </c>
      <c r="D22" s="52" t="s">
        <v>119</v>
      </c>
      <c r="E22" s="53"/>
      <c r="F22" s="54" t="s">
        <v>120</v>
      </c>
      <c r="G22" s="104" t="s">
        <v>121</v>
      </c>
      <c r="H22" s="55" t="s">
        <v>122</v>
      </c>
      <c r="I22" s="56" t="s">
        <v>81</v>
      </c>
      <c r="J22" s="57">
        <v>1</v>
      </c>
      <c r="K22" s="58">
        <v>0.4791666666666667</v>
      </c>
      <c r="L22" s="59">
        <v>0.5362152777777778</v>
      </c>
      <c r="M22" s="60">
        <v>0.5387615740740741</v>
      </c>
      <c r="N22" s="61">
        <f>M22-L22</f>
        <v>0.0025462962962963243</v>
      </c>
      <c r="O22" s="62">
        <f t="shared" si="1"/>
        <v>0.05704861111111109</v>
      </c>
      <c r="P22" s="63">
        <f>$L$9/O22/24</f>
        <v>14.607425441265981</v>
      </c>
      <c r="Q22" s="64">
        <f>SUM($L$9:$L$10)/R22/24</f>
        <v>15.010945481079967</v>
      </c>
      <c r="R22" s="65">
        <f>SUM(O22:O23)</f>
        <v>0.1110300925925925</v>
      </c>
      <c r="S22" s="66">
        <f>SUM(N22:N23)+R22</f>
        <v>0.11568287037037034</v>
      </c>
      <c r="T22" s="67" t="s">
        <v>104</v>
      </c>
    </row>
    <row r="23" spans="1:20" s="68" customFormat="1" ht="23.25" customHeight="1">
      <c r="A23" s="136"/>
      <c r="B23" s="50"/>
      <c r="C23" s="51"/>
      <c r="D23" s="52"/>
      <c r="E23" s="53"/>
      <c r="F23" s="54"/>
      <c r="G23" s="104"/>
      <c r="H23" s="55"/>
      <c r="I23" s="56"/>
      <c r="J23" s="69">
        <v>2</v>
      </c>
      <c r="K23" s="70">
        <f>M22+$R$9</f>
        <v>0.5595949074074075</v>
      </c>
      <c r="L23" s="71">
        <v>0.6135763888888889</v>
      </c>
      <c r="M23" s="72">
        <v>0.6156828703703704</v>
      </c>
      <c r="N23" s="70">
        <f>M23-L23</f>
        <v>0.0021064814814815147</v>
      </c>
      <c r="O23" s="73">
        <f t="shared" si="1"/>
        <v>0.05398148148148141</v>
      </c>
      <c r="P23" s="74">
        <f>$L$10/O23/24</f>
        <v>15.437392795883383</v>
      </c>
      <c r="Q23" s="64"/>
      <c r="R23" s="65"/>
      <c r="S23" s="66"/>
      <c r="T23" s="67"/>
    </row>
    <row r="24" spans="1:20" s="68" customFormat="1" ht="23.25" customHeight="1">
      <c r="A24" s="136">
        <v>2</v>
      </c>
      <c r="B24" s="50">
        <v>64</v>
      </c>
      <c r="C24" s="54" t="s">
        <v>123</v>
      </c>
      <c r="D24" s="52" t="s">
        <v>84</v>
      </c>
      <c r="E24" s="53"/>
      <c r="F24" s="137" t="s">
        <v>124</v>
      </c>
      <c r="G24" s="138" t="s">
        <v>125</v>
      </c>
      <c r="H24" s="139" t="s">
        <v>126</v>
      </c>
      <c r="I24" s="140" t="s">
        <v>127</v>
      </c>
      <c r="J24" s="57">
        <v>1</v>
      </c>
      <c r="K24" s="58">
        <v>0.44305555555555554</v>
      </c>
      <c r="L24" s="59">
        <v>0.5023032407407407</v>
      </c>
      <c r="M24" s="60">
        <v>0.5042245370370371</v>
      </c>
      <c r="N24" s="61">
        <f>M24-L24</f>
        <v>0.0019212962962963376</v>
      </c>
      <c r="O24" s="62">
        <f t="shared" si="1"/>
        <v>0.059247685185185195</v>
      </c>
      <c r="P24" s="63">
        <f>$L$9/O24/24</f>
        <v>14.065247118577844</v>
      </c>
      <c r="Q24" s="64">
        <f>SUM($L$9:$L$10)/R24/24</f>
        <v>13.406572944790993</v>
      </c>
      <c r="R24" s="65">
        <f>SUM(O24:O25)</f>
        <v>0.1243171296296296</v>
      </c>
      <c r="S24" s="66">
        <f>SUM(N24:N25)+R24</f>
        <v>0.12844907407407402</v>
      </c>
      <c r="T24" s="67"/>
    </row>
    <row r="25" spans="1:20" s="68" customFormat="1" ht="23.25" customHeight="1">
      <c r="A25" s="136"/>
      <c r="B25" s="50"/>
      <c r="C25" s="54"/>
      <c r="D25" s="52"/>
      <c r="E25" s="53"/>
      <c r="F25" s="137"/>
      <c r="G25" s="138"/>
      <c r="H25" s="139"/>
      <c r="I25" s="140"/>
      <c r="J25" s="69">
        <v>2</v>
      </c>
      <c r="K25" s="70">
        <f>M24+$R$9</f>
        <v>0.5250578703703704</v>
      </c>
      <c r="L25" s="71">
        <v>0.5901273148148148</v>
      </c>
      <c r="M25" s="72">
        <v>0.5923379629629629</v>
      </c>
      <c r="N25" s="70">
        <f>M25-L25</f>
        <v>0.0022106481481480866</v>
      </c>
      <c r="O25" s="73">
        <f t="shared" si="1"/>
        <v>0.0650694444444444</v>
      </c>
      <c r="P25" s="74">
        <f>$L$10/O25/24</f>
        <v>12.806830309498407</v>
      </c>
      <c r="Q25" s="64"/>
      <c r="R25" s="65"/>
      <c r="S25" s="66"/>
      <c r="T25" s="67"/>
    </row>
    <row r="26" spans="1:20" s="68" customFormat="1" ht="23.25" customHeight="1">
      <c r="A26" s="136">
        <v>3</v>
      </c>
      <c r="B26" s="50">
        <v>63</v>
      </c>
      <c r="C26" s="51" t="s">
        <v>128</v>
      </c>
      <c r="D26" s="52" t="s">
        <v>129</v>
      </c>
      <c r="E26" s="53"/>
      <c r="F26" s="54" t="s">
        <v>130</v>
      </c>
      <c r="G26" s="76" t="s">
        <v>131</v>
      </c>
      <c r="H26" s="55" t="s">
        <v>38</v>
      </c>
      <c r="I26" s="75" t="s">
        <v>39</v>
      </c>
      <c r="J26" s="57">
        <v>1</v>
      </c>
      <c r="K26" s="58">
        <v>0.4375</v>
      </c>
      <c r="L26" s="59">
        <v>0.49395833333333333</v>
      </c>
      <c r="M26" s="60">
        <v>0.4985069444444445</v>
      </c>
      <c r="N26" s="61">
        <f>M26-L26</f>
        <v>0.004548611111111156</v>
      </c>
      <c r="O26" s="62">
        <f t="shared" si="1"/>
        <v>0.05645833333333333</v>
      </c>
      <c r="P26" s="63">
        <f>$L$9/O26/24</f>
        <v>14.760147601476014</v>
      </c>
      <c r="Q26" s="64">
        <f>SUM($L$9:$L$10)/R26/24</f>
        <v>14.725432048266706</v>
      </c>
      <c r="R26" s="65">
        <f>SUM(O26:O27)</f>
        <v>0.11318287037037028</v>
      </c>
      <c r="S26" s="66">
        <f>SUM(N26:N27)+R26</f>
        <v>0.12849537037037034</v>
      </c>
      <c r="T26" s="67" t="s">
        <v>132</v>
      </c>
    </row>
    <row r="27" spans="1:20" s="68" customFormat="1" ht="23.25" customHeight="1">
      <c r="A27" s="136"/>
      <c r="B27" s="50"/>
      <c r="C27" s="51"/>
      <c r="D27" s="52"/>
      <c r="E27" s="53"/>
      <c r="F27" s="54"/>
      <c r="G27" s="76"/>
      <c r="H27" s="55"/>
      <c r="I27" s="75"/>
      <c r="J27" s="69">
        <v>2</v>
      </c>
      <c r="K27" s="70">
        <f>M26+$R$9</f>
        <v>0.5193402777777778</v>
      </c>
      <c r="L27" s="71">
        <v>0.5760648148148148</v>
      </c>
      <c r="M27" s="72">
        <v>0.5821412037037037</v>
      </c>
      <c r="N27" s="70">
        <f>M20-L20</f>
        <v>0.010763888888888906</v>
      </c>
      <c r="O27" s="73">
        <f t="shared" si="1"/>
        <v>0.05672453703703695</v>
      </c>
      <c r="P27" s="74">
        <f>$L$10/O27/24</f>
        <v>14.690879412364845</v>
      </c>
      <c r="Q27" s="64"/>
      <c r="R27" s="65"/>
      <c r="S27" s="66"/>
      <c r="T27" s="67"/>
    </row>
    <row r="28" spans="1:20" s="68" customFormat="1" ht="23.25" customHeight="1">
      <c r="A28" s="136">
        <v>4</v>
      </c>
      <c r="B28" s="50">
        <v>65</v>
      </c>
      <c r="C28" s="54" t="s">
        <v>133</v>
      </c>
      <c r="D28" s="52" t="s">
        <v>134</v>
      </c>
      <c r="E28" s="53"/>
      <c r="F28" s="141" t="s">
        <v>135</v>
      </c>
      <c r="G28" s="131" t="s">
        <v>136</v>
      </c>
      <c r="H28" s="142" t="s">
        <v>126</v>
      </c>
      <c r="I28" s="140" t="s">
        <v>127</v>
      </c>
      <c r="J28" s="57">
        <v>1</v>
      </c>
      <c r="K28" s="58">
        <v>0.44305555555555554</v>
      </c>
      <c r="L28" s="59">
        <v>0.502337962962963</v>
      </c>
      <c r="M28" s="60">
        <v>0.5077199074074074</v>
      </c>
      <c r="N28" s="61">
        <f>M28-L28</f>
        <v>0.005381944444444398</v>
      </c>
      <c r="O28" s="62">
        <f t="shared" si="1"/>
        <v>0.05928240740740742</v>
      </c>
      <c r="P28" s="63">
        <f>$L$9/O28/24</f>
        <v>14.057008980866845</v>
      </c>
      <c r="Q28" s="64">
        <f>SUM($L$9:$L$10)/R28/24</f>
        <v>13.531291110693479</v>
      </c>
      <c r="R28" s="65">
        <f>SUM(O28:O29)</f>
        <v>0.1231712962962963</v>
      </c>
      <c r="S28" s="66">
        <f>SUM(N28:N29)+R28</f>
        <v>0.13391203703703702</v>
      </c>
      <c r="T28" s="67" t="s">
        <v>137</v>
      </c>
    </row>
    <row r="29" spans="1:20" s="68" customFormat="1" ht="23.25" customHeight="1">
      <c r="A29" s="136"/>
      <c r="B29" s="50"/>
      <c r="C29" s="54"/>
      <c r="D29" s="52"/>
      <c r="E29" s="53"/>
      <c r="F29" s="141"/>
      <c r="G29" s="131"/>
      <c r="H29" s="142"/>
      <c r="I29" s="140"/>
      <c r="J29" s="69">
        <v>2</v>
      </c>
      <c r="K29" s="70">
        <f>M28+$R$9</f>
        <v>0.5285532407407407</v>
      </c>
      <c r="L29" s="71">
        <v>0.5924421296296296</v>
      </c>
      <c r="M29" s="72">
        <v>0.5978009259259259</v>
      </c>
      <c r="N29" s="70">
        <f>M29-L29</f>
        <v>0.00535879629629632</v>
      </c>
      <c r="O29" s="73">
        <f t="shared" si="1"/>
        <v>0.06388888888888888</v>
      </c>
      <c r="P29" s="74">
        <f>$L$10/O29/24</f>
        <v>13.043478260869565</v>
      </c>
      <c r="Q29" s="64"/>
      <c r="R29" s="65"/>
      <c r="S29" s="66"/>
      <c r="T29" s="67"/>
    </row>
    <row r="30" spans="1:20" s="68" customFormat="1" ht="23.25" customHeight="1">
      <c r="A30" s="136">
        <v>5</v>
      </c>
      <c r="B30" s="50">
        <v>66</v>
      </c>
      <c r="C30" s="51" t="s">
        <v>138</v>
      </c>
      <c r="D30" s="52" t="s">
        <v>84</v>
      </c>
      <c r="E30" s="53"/>
      <c r="F30" s="133" t="s">
        <v>139</v>
      </c>
      <c r="G30" s="131" t="s">
        <v>140</v>
      </c>
      <c r="H30" s="134" t="s">
        <v>126</v>
      </c>
      <c r="I30" s="140" t="s">
        <v>127</v>
      </c>
      <c r="J30" s="57">
        <v>1</v>
      </c>
      <c r="K30" s="58">
        <v>0.44305555555555554</v>
      </c>
      <c r="L30" s="59">
        <v>0.5024305555555556</v>
      </c>
      <c r="M30" s="60">
        <v>0.5133564814814815</v>
      </c>
      <c r="N30" s="61">
        <f>M30-L30</f>
        <v>0.010925925925925895</v>
      </c>
      <c r="O30" s="62">
        <f t="shared" si="1"/>
        <v>0.05937500000000007</v>
      </c>
      <c r="P30" s="63">
        <f>$L$9/O30/24</f>
        <v>14.03508771929823</v>
      </c>
      <c r="Q30" s="64">
        <f>SUM($L$9:$L$10)/R30/24</f>
        <v>11.936339522546417</v>
      </c>
      <c r="R30" s="65">
        <f>SUM(O30:O31)</f>
        <v>0.13962962962962966</v>
      </c>
      <c r="S30" s="66">
        <f>SUM(N30:N31)+R30</f>
        <v>0.161712962962963</v>
      </c>
      <c r="T30" s="67"/>
    </row>
    <row r="31" spans="1:20" s="68" customFormat="1" ht="23.25" customHeight="1">
      <c r="A31" s="136"/>
      <c r="B31" s="50"/>
      <c r="C31" s="51"/>
      <c r="D31" s="52"/>
      <c r="E31" s="53"/>
      <c r="F31" s="133"/>
      <c r="G31" s="131"/>
      <c r="H31" s="134"/>
      <c r="I31" s="140"/>
      <c r="J31" s="69">
        <v>2</v>
      </c>
      <c r="K31" s="70">
        <f>M30+$R$9</f>
        <v>0.5341898148148149</v>
      </c>
      <c r="L31" s="71">
        <v>0.6144444444444445</v>
      </c>
      <c r="M31" s="72">
        <v>0.6256018518518519</v>
      </c>
      <c r="N31" s="70">
        <f>M31-L31</f>
        <v>0.01115740740740745</v>
      </c>
      <c r="O31" s="73">
        <f t="shared" si="1"/>
        <v>0.08025462962962959</v>
      </c>
      <c r="P31" s="74">
        <f>$L$10/O31/24</f>
        <v>10.383616959907707</v>
      </c>
      <c r="Q31" s="64"/>
      <c r="R31" s="65"/>
      <c r="S31" s="66"/>
      <c r="T31" s="67"/>
    </row>
    <row r="32" ht="32.25" customHeight="1">
      <c r="A32" s="143"/>
    </row>
    <row r="33" spans="1:18" s="79" customFormat="1" ht="30" customHeight="1">
      <c r="A33" s="78"/>
      <c r="B33" s="78"/>
      <c r="D33" s="78"/>
      <c r="F33" s="78" t="s">
        <v>57</v>
      </c>
      <c r="G33" s="80"/>
      <c r="J33" s="79" t="s">
        <v>58</v>
      </c>
      <c r="M33" s="78"/>
      <c r="N33" s="78"/>
      <c r="O33" s="78"/>
      <c r="P33" s="78"/>
      <c r="Q33" s="78"/>
      <c r="R33" s="78"/>
    </row>
    <row r="34" spans="1:18" s="79" customFormat="1" ht="30" customHeight="1">
      <c r="A34" s="78"/>
      <c r="B34" s="78"/>
      <c r="D34" s="78"/>
      <c r="F34" s="78" t="s">
        <v>59</v>
      </c>
      <c r="G34" s="80"/>
      <c r="J34" s="78" t="s">
        <v>60</v>
      </c>
      <c r="K34" s="78"/>
      <c r="L34" s="78"/>
      <c r="M34" s="78"/>
      <c r="N34" s="78"/>
      <c r="O34" s="78"/>
      <c r="P34" s="78"/>
      <c r="Q34" s="78"/>
      <c r="R34" s="78"/>
    </row>
    <row r="35" ht="30" customHeight="1"/>
    <row r="36" ht="30" customHeight="1"/>
    <row r="37" ht="22.5" customHeight="1"/>
    <row r="38" ht="22.5" customHeight="1"/>
  </sheetData>
  <sheetProtection selectLockedCells="1" selectUnlockedCells="1"/>
  <mergeCells count="137"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T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5:Q16"/>
    <mergeCell ref="R15:R16"/>
    <mergeCell ref="S15:S16"/>
    <mergeCell ref="T15:T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Q17:Q18"/>
    <mergeCell ref="R17:R18"/>
    <mergeCell ref="S17:S18"/>
    <mergeCell ref="T17:T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Q19:Q20"/>
    <mergeCell ref="R19:R20"/>
    <mergeCell ref="S19:S20"/>
    <mergeCell ref="T19:T20"/>
    <mergeCell ref="A21: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Q22:Q23"/>
    <mergeCell ref="R22:R23"/>
    <mergeCell ref="S22:S23"/>
    <mergeCell ref="T22:T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Q24:Q25"/>
    <mergeCell ref="R24:R25"/>
    <mergeCell ref="S24:S25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Q26:Q27"/>
    <mergeCell ref="R26:R27"/>
    <mergeCell ref="S26:S27"/>
    <mergeCell ref="T26:T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Q28:Q29"/>
    <mergeCell ref="R28:R29"/>
    <mergeCell ref="S28:S29"/>
    <mergeCell ref="T28:T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Q30:Q31"/>
    <mergeCell ref="R30:R31"/>
    <mergeCell ref="S30:S31"/>
    <mergeCell ref="T30:T31"/>
  </mergeCells>
  <conditionalFormatting sqref="N13:N20 N22:N31">
    <cfRule type="cellIs" priority="1" dxfId="0" operator="greaterThan" stopIfTrue="1">
      <formula>0.0138888888888889</formula>
    </cfRule>
  </conditionalFormatting>
  <conditionalFormatting sqref="P13:P20 P22:P31 Q13 Q15:Q20 Q22 Q24 Q26 Q28 Q30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SheetLayoutView="70" workbookViewId="0" topLeftCell="D1">
      <selection activeCell="H28" sqref="H28"/>
    </sheetView>
  </sheetViews>
  <sheetFormatPr defaultColWidth="9.140625" defaultRowHeight="15"/>
  <cols>
    <col min="1" max="1" width="3.7109375" style="144" customWidth="1"/>
    <col min="2" max="2" width="4.7109375" style="144" customWidth="1"/>
    <col min="3" max="3" width="15.7109375" style="144" customWidth="1"/>
    <col min="4" max="4" width="7.7109375" style="144" customWidth="1"/>
    <col min="5" max="5" width="4.7109375" style="144" customWidth="1"/>
    <col min="6" max="6" width="25.7109375" style="144" customWidth="1"/>
    <col min="7" max="7" width="7.7109375" style="144" customWidth="1"/>
    <col min="8" max="8" width="14.00390625" style="144" customWidth="1"/>
    <col min="9" max="9" width="15.28125" style="144" customWidth="1"/>
    <col min="10" max="10" width="3.7109375" style="144" customWidth="1"/>
    <col min="11" max="11" width="9.7109375" style="144" customWidth="1"/>
    <col min="12" max="12" width="10.7109375" style="144" customWidth="1"/>
    <col min="13" max="18" width="9.7109375" style="144" customWidth="1"/>
    <col min="19" max="19" width="6.7109375" style="144" customWidth="1"/>
    <col min="20" max="16384" width="9.140625" style="144" customWidth="1"/>
  </cols>
  <sheetData>
    <row r="1" spans="1:20" s="10" customFormat="1" ht="4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</row>
    <row r="2" spans="1:20" s="1" customFormat="1" ht="30" customHeight="1">
      <c r="A2" s="11" t="s">
        <v>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3" customFormat="1" ht="15.75" customHeight="1">
      <c r="A3" s="12" t="s">
        <v>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15" customFormat="1" ht="15.75" customHeight="1">
      <c r="A4" s="14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8" customFormat="1" ht="15.75" customHeight="1">
      <c r="A5" s="16" t="s">
        <v>141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s="18" customFormat="1" ht="15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22" customFormat="1" ht="15" customHeight="1">
      <c r="A7" s="19" t="s">
        <v>10</v>
      </c>
      <c r="B7" s="17"/>
      <c r="C7" s="20"/>
      <c r="D7" s="20"/>
      <c r="E7" s="20"/>
      <c r="F7" s="20"/>
      <c r="G7" s="20"/>
      <c r="H7" s="21"/>
      <c r="I7" s="17"/>
      <c r="J7" s="17"/>
      <c r="K7" s="17"/>
      <c r="L7" s="17"/>
      <c r="M7" s="17"/>
      <c r="N7" s="17"/>
      <c r="O7" s="17"/>
      <c r="Q7" s="17"/>
      <c r="R7" s="17"/>
      <c r="S7" s="23" t="s">
        <v>11</v>
      </c>
      <c r="T7" s="17"/>
    </row>
    <row r="8" spans="1:19" s="157" customFormat="1" ht="15" customHeight="1">
      <c r="A8" s="145" t="s">
        <v>12</v>
      </c>
      <c r="B8" s="146" t="s">
        <v>13</v>
      </c>
      <c r="C8" s="147" t="s">
        <v>14</v>
      </c>
      <c r="D8" s="148" t="s">
        <v>15</v>
      </c>
      <c r="E8" s="149" t="s">
        <v>16</v>
      </c>
      <c r="F8" s="147" t="s">
        <v>17</v>
      </c>
      <c r="G8" s="148" t="s">
        <v>15</v>
      </c>
      <c r="H8" s="148" t="s">
        <v>18</v>
      </c>
      <c r="I8" s="148" t="s">
        <v>19</v>
      </c>
      <c r="J8" s="149" t="s">
        <v>20</v>
      </c>
      <c r="K8" s="150" t="s">
        <v>21</v>
      </c>
      <c r="L8" s="151">
        <v>20</v>
      </c>
      <c r="M8" s="152" t="s">
        <v>22</v>
      </c>
      <c r="N8" s="153" t="s">
        <v>23</v>
      </c>
      <c r="O8" s="153"/>
      <c r="P8" s="152">
        <v>1</v>
      </c>
      <c r="Q8" s="154" t="s">
        <v>24</v>
      </c>
      <c r="R8" s="155">
        <v>0.020833333333333332</v>
      </c>
      <c r="S8" s="156" t="s">
        <v>63</v>
      </c>
    </row>
    <row r="9" spans="1:19" s="157" customFormat="1" ht="15" customHeight="1">
      <c r="A9" s="145"/>
      <c r="B9" s="146"/>
      <c r="C9" s="147"/>
      <c r="D9" s="148"/>
      <c r="E9" s="149"/>
      <c r="F9" s="147"/>
      <c r="G9" s="148"/>
      <c r="H9" s="148"/>
      <c r="I9" s="148"/>
      <c r="J9" s="149"/>
      <c r="K9" s="158" t="s">
        <v>26</v>
      </c>
      <c r="L9" s="159">
        <v>20</v>
      </c>
      <c r="M9" s="160" t="s">
        <v>22</v>
      </c>
      <c r="N9" s="161"/>
      <c r="O9" s="161"/>
      <c r="P9" s="160">
        <v>2</v>
      </c>
      <c r="Q9" s="162" t="s">
        <v>24</v>
      </c>
      <c r="R9" s="163">
        <v>0.020833333333333332</v>
      </c>
      <c r="S9" s="156"/>
    </row>
    <row r="10" spans="1:19" s="157" customFormat="1" ht="15" customHeight="1">
      <c r="A10" s="145"/>
      <c r="B10" s="146"/>
      <c r="C10" s="147"/>
      <c r="D10" s="148"/>
      <c r="E10" s="149"/>
      <c r="F10" s="147"/>
      <c r="G10" s="148"/>
      <c r="H10" s="148"/>
      <c r="I10" s="148"/>
      <c r="J10" s="149"/>
      <c r="K10" s="158" t="s">
        <v>142</v>
      </c>
      <c r="L10" s="159">
        <v>20</v>
      </c>
      <c r="M10" s="160" t="s">
        <v>22</v>
      </c>
      <c r="N10" s="161"/>
      <c r="O10" s="161"/>
      <c r="P10" s="160">
        <v>3</v>
      </c>
      <c r="Q10" s="162" t="s">
        <v>24</v>
      </c>
      <c r="R10" s="163">
        <v>0.027777777777777776</v>
      </c>
      <c r="S10" s="156"/>
    </row>
    <row r="11" spans="1:19" s="157" customFormat="1" ht="15" customHeight="1">
      <c r="A11" s="145"/>
      <c r="B11" s="146"/>
      <c r="C11" s="147"/>
      <c r="D11" s="148"/>
      <c r="E11" s="149"/>
      <c r="F11" s="147"/>
      <c r="G11" s="148"/>
      <c r="H11" s="148"/>
      <c r="I11" s="148"/>
      <c r="J11" s="149"/>
      <c r="K11" s="164" t="s">
        <v>143</v>
      </c>
      <c r="L11" s="165">
        <v>20</v>
      </c>
      <c r="M11" s="166" t="s">
        <v>22</v>
      </c>
      <c r="N11" s="167"/>
      <c r="O11" s="167"/>
      <c r="P11" s="166"/>
      <c r="Q11" s="168"/>
      <c r="R11" s="169"/>
      <c r="S11" s="156"/>
    </row>
    <row r="12" spans="1:19" s="157" customFormat="1" ht="39.75" customHeight="1">
      <c r="A12" s="145"/>
      <c r="B12" s="146"/>
      <c r="C12" s="147"/>
      <c r="D12" s="148"/>
      <c r="E12" s="149"/>
      <c r="F12" s="147"/>
      <c r="G12" s="148"/>
      <c r="H12" s="148"/>
      <c r="I12" s="148"/>
      <c r="J12" s="149"/>
      <c r="K12" s="170" t="s">
        <v>27</v>
      </c>
      <c r="L12" s="171" t="s">
        <v>28</v>
      </c>
      <c r="M12" s="172" t="s">
        <v>29</v>
      </c>
      <c r="N12" s="172" t="s">
        <v>30</v>
      </c>
      <c r="O12" s="172" t="s">
        <v>31</v>
      </c>
      <c r="P12" s="173" t="s">
        <v>32</v>
      </c>
      <c r="Q12" s="173" t="s">
        <v>33</v>
      </c>
      <c r="R12" s="174" t="s">
        <v>34</v>
      </c>
      <c r="S12" s="156"/>
    </row>
    <row r="13" spans="1:19" s="188" customFormat="1" ht="18" customHeight="1">
      <c r="A13" s="175">
        <v>1</v>
      </c>
      <c r="B13" s="176">
        <v>59</v>
      </c>
      <c r="C13" s="133" t="s">
        <v>144</v>
      </c>
      <c r="D13" s="177" t="s">
        <v>145</v>
      </c>
      <c r="E13" s="132" t="s">
        <v>146</v>
      </c>
      <c r="F13" s="133" t="s">
        <v>147</v>
      </c>
      <c r="G13" s="178" t="s">
        <v>148</v>
      </c>
      <c r="H13" s="134" t="s">
        <v>126</v>
      </c>
      <c r="I13" s="179" t="s">
        <v>149</v>
      </c>
      <c r="J13" s="180">
        <v>1</v>
      </c>
      <c r="K13" s="181">
        <v>0.3840277777777778</v>
      </c>
      <c r="L13" s="182">
        <v>0.44892361111111106</v>
      </c>
      <c r="M13" s="181">
        <v>0.4511574074074074</v>
      </c>
      <c r="N13" s="181">
        <f>M13-L13</f>
        <v>0.002233796296296331</v>
      </c>
      <c r="O13" s="183">
        <f>M13-K13</f>
        <v>0.0671296296296296</v>
      </c>
      <c r="P13" s="184">
        <f>$L$8/O13/24</f>
        <v>12.413793103448283</v>
      </c>
      <c r="Q13" s="185">
        <f>SUM($L$8:$L$11)/R13/24</f>
        <v>12.021538589973703</v>
      </c>
      <c r="R13" s="186">
        <f>SUM(O13:O16)</f>
        <v>0.27728009259259256</v>
      </c>
      <c r="S13" s="187" t="s">
        <v>150</v>
      </c>
    </row>
    <row r="14" spans="1:19" s="188" customFormat="1" ht="18" customHeight="1">
      <c r="A14" s="175"/>
      <c r="B14" s="176"/>
      <c r="C14" s="133"/>
      <c r="D14" s="177"/>
      <c r="E14" s="132"/>
      <c r="F14" s="133"/>
      <c r="G14" s="178"/>
      <c r="H14" s="134"/>
      <c r="I14" s="179"/>
      <c r="J14" s="189">
        <v>2</v>
      </c>
      <c r="K14" s="190">
        <f>M13+$R$8</f>
        <v>0.4719907407407407</v>
      </c>
      <c r="L14" s="191">
        <v>0.5393865740740741</v>
      </c>
      <c r="M14" s="190">
        <v>0.540625</v>
      </c>
      <c r="N14" s="190">
        <f>M14-L14</f>
        <v>0.0012384259259259345</v>
      </c>
      <c r="O14" s="192">
        <f>M14-K14</f>
        <v>0.06863425925925931</v>
      </c>
      <c r="P14" s="193">
        <f>$L$9/O14/24</f>
        <v>12.141652613827985</v>
      </c>
      <c r="Q14" s="185"/>
      <c r="R14" s="186"/>
      <c r="S14" s="187"/>
    </row>
    <row r="15" spans="1:19" s="188" customFormat="1" ht="18" customHeight="1">
      <c r="A15" s="175"/>
      <c r="B15" s="176"/>
      <c r="C15" s="133"/>
      <c r="D15" s="177"/>
      <c r="E15" s="132"/>
      <c r="F15" s="133"/>
      <c r="G15" s="178"/>
      <c r="H15" s="134"/>
      <c r="I15" s="179"/>
      <c r="J15" s="189">
        <v>3</v>
      </c>
      <c r="K15" s="190">
        <f>M14+$R$9</f>
        <v>0.5614583333333334</v>
      </c>
      <c r="L15" s="191">
        <v>0.6333449074074075</v>
      </c>
      <c r="M15" s="190">
        <v>0.6361111111111112</v>
      </c>
      <c r="N15" s="190">
        <f>M15-L15</f>
        <v>0.002766203703703729</v>
      </c>
      <c r="O15" s="192">
        <f>M15-K15</f>
        <v>0.07465277777777779</v>
      </c>
      <c r="P15" s="193">
        <f>$L$10/O15/24</f>
        <v>11.162790697674417</v>
      </c>
      <c r="Q15" s="185"/>
      <c r="R15" s="186"/>
      <c r="S15" s="187"/>
    </row>
    <row r="16" spans="1:19" s="188" customFormat="1" ht="18" customHeight="1">
      <c r="A16" s="175"/>
      <c r="B16" s="176"/>
      <c r="C16" s="133"/>
      <c r="D16" s="177"/>
      <c r="E16" s="132"/>
      <c r="F16" s="133"/>
      <c r="G16" s="178"/>
      <c r="H16" s="134"/>
      <c r="I16" s="179"/>
      <c r="J16" s="194">
        <v>4</v>
      </c>
      <c r="K16" s="195">
        <f>M15+$R$10</f>
        <v>0.663888888888889</v>
      </c>
      <c r="L16" s="196">
        <v>0.7307523148148148</v>
      </c>
      <c r="M16" s="195">
        <v>0.7349768518518518</v>
      </c>
      <c r="N16" s="195">
        <f>M16-L16</f>
        <v>0.004224537037036957</v>
      </c>
      <c r="O16" s="197">
        <f>L16-K16</f>
        <v>0.06686342592592587</v>
      </c>
      <c r="P16" s="198">
        <f>$L$11/O16/24</f>
        <v>12.463216202181073</v>
      </c>
      <c r="Q16" s="185"/>
      <c r="R16" s="186"/>
      <c r="S16" s="187"/>
    </row>
    <row r="17" ht="26.25" customHeight="1"/>
    <row r="18" spans="1:18" s="79" customFormat="1" ht="30" customHeight="1">
      <c r="A18" s="78"/>
      <c r="B18" s="78"/>
      <c r="D18" s="78"/>
      <c r="F18" s="78" t="s">
        <v>57</v>
      </c>
      <c r="G18" s="80"/>
      <c r="J18" s="79" t="s">
        <v>58</v>
      </c>
      <c r="M18" s="78"/>
      <c r="N18" s="78"/>
      <c r="O18" s="78"/>
      <c r="P18" s="78"/>
      <c r="Q18" s="78"/>
      <c r="R18" s="78"/>
    </row>
    <row r="19" spans="1:18" s="79" customFormat="1" ht="30" customHeight="1">
      <c r="A19" s="78"/>
      <c r="B19" s="78"/>
      <c r="D19" s="78"/>
      <c r="F19" s="78" t="s">
        <v>59</v>
      </c>
      <c r="G19" s="80"/>
      <c r="J19" s="78" t="s">
        <v>60</v>
      </c>
      <c r="K19" s="78"/>
      <c r="L19" s="78"/>
      <c r="M19" s="78"/>
      <c r="N19" s="78"/>
      <c r="O19" s="78"/>
      <c r="P19" s="78"/>
      <c r="Q19" s="78"/>
      <c r="R19" s="78"/>
    </row>
  </sheetData>
  <sheetProtection selectLockedCells="1" selectUnlockedCells="1"/>
  <mergeCells count="29">
    <mergeCell ref="A2:T2"/>
    <mergeCell ref="A3:T3"/>
    <mergeCell ref="A4:T4"/>
    <mergeCell ref="A5:T5"/>
    <mergeCell ref="A6:T6"/>
    <mergeCell ref="A8:A12"/>
    <mergeCell ref="B8:B12"/>
    <mergeCell ref="C8:C12"/>
    <mergeCell ref="D8:D12"/>
    <mergeCell ref="E8:E12"/>
    <mergeCell ref="F8:F12"/>
    <mergeCell ref="G8:G12"/>
    <mergeCell ref="H8:H12"/>
    <mergeCell ref="I8:I12"/>
    <mergeCell ref="J8:J12"/>
    <mergeCell ref="N8:O8"/>
    <mergeCell ref="S8:S12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Q13:Q16"/>
    <mergeCell ref="R13:R16"/>
    <mergeCell ref="S13:S16"/>
  </mergeCells>
  <printOptions horizontalCentered="1"/>
  <pageMargins left="0" right="0" top="0" bottom="0" header="0.5118055555555555" footer="0"/>
  <pageSetup fitToHeight="0" fitToWidth="1" horizontalDpi="300" verticalDpi="300" orientation="landscape" paperSize="9"/>
  <headerFooter alignWithMargins="0">
    <oddFooter>&amp;C&amp;D   &amp;T&amp;Rстр.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/>
  <dcterms:created xsi:type="dcterms:W3CDTF">2017-01-16T08:39:35Z</dcterms:created>
  <dcterms:modified xsi:type="dcterms:W3CDTF">2017-03-05T21:29:24Z</dcterms:modified>
  <cp:category/>
  <cp:version/>
  <cp:contentType/>
  <cp:contentStatus/>
  <cp:revision>1</cp:revision>
</cp:coreProperties>
</file>