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40 ОГР" sheetId="1" r:id="rId1"/>
  </sheets>
  <definedNames>
    <definedName name="_xlnm.Print_Area" localSheetId="0">'40 ОГР'!$A$4:$T$11</definedName>
    <definedName name="_xlnm.Print_Titles" localSheetId="0">'40 ОГР'!$9:$11</definedName>
  </definedNames>
  <calcPr fullCalcOnLoad="1"/>
</workbook>
</file>

<file path=xl/sharedStrings.xml><?xml version="1.0" encoding="utf-8"?>
<sst xmlns="http://schemas.openxmlformats.org/spreadsheetml/2006/main" count="154" uniqueCount="124">
  <si>
    <t>Place</t>
  </si>
  <si>
    <t>Rider_ID</t>
  </si>
  <si>
    <t>Horse_ID</t>
  </si>
  <si>
    <t>SPh</t>
  </si>
  <si>
    <t>SAver</t>
  </si>
  <si>
    <t>TTime</t>
  </si>
  <si>
    <t xml:space="preserve"> Кубок Организаторов — 1 этап</t>
  </si>
  <si>
    <t>Дистанционные конные пробеги</t>
  </si>
  <si>
    <t>Технические результаты</t>
  </si>
  <si>
    <t>Дистанция CEN 40 км (с ограничением скорости)</t>
  </si>
  <si>
    <t>ФХ Крибелевых, Ленинградская обл., Всеволожский р-н, х. Б. Кайдалово, RU 1893090</t>
  </si>
  <si>
    <t>13.01.2018г.</t>
  </si>
  <si>
    <t>Место</t>
  </si>
  <si>
    <t>Стартовый №</t>
  </si>
  <si>
    <r>
      <rPr>
        <b/>
        <sz val="9"/>
        <rFont val="Verdana"/>
        <family val="2"/>
      </rP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</si>
  <si>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</si>
  <si>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</si>
  <si>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rPr>
        <b/>
        <sz val="9"/>
        <rFont val="Verdana"/>
        <family val="2"/>
      </rPr>
      <t xml:space="preserve">КЛИЧКА ЛОШАДИ- г.р. </t>
    </r>
    <r>
      <rPr>
        <sz val="9"/>
        <rFont val="Verdana"/>
        <family val="2"/>
      </rPr>
      <t>масть, пол, порода, отец, место рождения</t>
    </r>
  </si>
  <si>
    <t>Владелец</t>
  </si>
  <si>
    <t>Команда, регион</t>
  </si>
  <si>
    <t>Этап</t>
  </si>
  <si>
    <t>1 этап:</t>
  </si>
  <si>
    <t>км</t>
  </si>
  <si>
    <t>Время отдыха:</t>
  </si>
  <si>
    <t>этап</t>
  </si>
  <si>
    <r>
      <rPr>
        <b/>
        <u val="single"/>
        <sz val="10"/>
        <rFont val="Verdana"/>
        <family val="2"/>
      </rPr>
      <t xml:space="preserve">Итого:
</t>
    </r>
    <r>
      <rPr>
        <sz val="10"/>
        <rFont val="Verdana"/>
        <family val="2"/>
      </rPr>
      <t>общее время и время восстан.</t>
    </r>
  </si>
  <si>
    <t>Вып.
норм.</t>
  </si>
  <si>
    <t>2 этап:</t>
  </si>
  <si>
    <t>Время
старта</t>
  </si>
  <si>
    <t>Время
финиша</t>
  </si>
  <si>
    <t>Вход в
вет.зону</t>
  </si>
  <si>
    <t>Время
восстан.</t>
  </si>
  <si>
    <t>Время 
на этапе</t>
  </si>
  <si>
    <t>Скорость
на этапе</t>
  </si>
  <si>
    <t>Средняя 
скорость</t>
  </si>
  <si>
    <t>Общее
время</t>
  </si>
  <si>
    <t xml:space="preserve"> CENCh  40</t>
  </si>
  <si>
    <r>
      <rPr>
        <b/>
        <sz val="9"/>
        <rFont val="Verdana"/>
        <family val="2"/>
      </rPr>
      <t xml:space="preserve">СКИДАН
</t>
    </r>
    <r>
      <rPr>
        <sz val="9"/>
        <rFont val="Verdana"/>
        <family val="2"/>
      </rPr>
      <t>Дарья</t>
    </r>
  </si>
  <si>
    <t xml:space="preserve">004106
</t>
  </si>
  <si>
    <r>
      <rPr>
        <b/>
        <sz val="9"/>
        <rFont val="Verdana"/>
        <family val="2"/>
      </rPr>
      <t xml:space="preserve">ИСКРА-11
</t>
    </r>
    <r>
      <rPr>
        <sz val="9"/>
        <rFont val="Verdana"/>
        <family val="2"/>
      </rPr>
      <t>рыж., коб., б/п, Воронежская область</t>
    </r>
  </si>
  <si>
    <t>016913</t>
  </si>
  <si>
    <t>Скидан Л.</t>
  </si>
  <si>
    <t>ФХ Крибелевых 
Ленинградская область</t>
  </si>
  <si>
    <r>
      <rPr>
        <b/>
        <sz val="9"/>
        <rFont val="Verdana"/>
        <family val="2"/>
      </rPr>
      <t xml:space="preserve">ПАВЛОВСКИЙ
</t>
    </r>
    <r>
      <rPr>
        <sz val="9"/>
        <color indexed="8"/>
        <rFont val="Verdana"/>
        <family val="2"/>
      </rPr>
      <t>Владлен</t>
    </r>
  </si>
  <si>
    <t>007406</t>
  </si>
  <si>
    <r>
      <rPr>
        <b/>
        <sz val="9"/>
        <rFont val="Verdana"/>
        <family val="2"/>
      </rPr>
      <t xml:space="preserve">АДРИАТИК-07
</t>
    </r>
    <r>
      <rPr>
        <sz val="9"/>
        <rFont val="Verdana"/>
        <family val="2"/>
      </rPr>
      <t>жер., сер., араб., Дадон, ООО "Ковчег"</t>
    </r>
  </si>
  <si>
    <t>017408</t>
  </si>
  <si>
    <t>Гришин О.</t>
  </si>
  <si>
    <t>КЗ "Ковчег"
Санкт-Петербург</t>
  </si>
  <si>
    <r>
      <rPr>
        <b/>
        <sz val="9"/>
        <rFont val="Verdana"/>
        <family val="2"/>
      </rPr>
      <t xml:space="preserve">ПАВЛОВСКАЯ 
</t>
    </r>
    <r>
      <rPr>
        <sz val="9"/>
        <rFont val="Verdana"/>
        <family val="2"/>
      </rPr>
      <t>Грета</t>
    </r>
  </si>
  <si>
    <t>003807</t>
  </si>
  <si>
    <r>
      <rPr>
        <b/>
        <sz val="9"/>
        <rFont val="Verdana"/>
        <family val="2"/>
      </rPr>
      <t xml:space="preserve">ГЛИГЕЯ-07
</t>
    </r>
    <r>
      <rPr>
        <sz val="9"/>
        <color indexed="8"/>
        <rFont val="Verdana"/>
        <family val="2"/>
      </rPr>
      <t>гнед., коб., араб., Габардин, ООО «Ковчег»</t>
    </r>
  </si>
  <si>
    <t>011209</t>
  </si>
  <si>
    <t>Гришина М.</t>
  </si>
  <si>
    <t>CENYJ 40</t>
  </si>
  <si>
    <r>
      <rPr>
        <b/>
        <sz val="9"/>
        <rFont val="Verdana"/>
        <family val="2"/>
      </rPr>
      <t xml:space="preserve">ЧУМАКОВА
</t>
    </r>
    <r>
      <rPr>
        <sz val="9"/>
        <rFont val="Verdana"/>
        <family val="2"/>
      </rPr>
      <t>Ксения, 2000</t>
    </r>
  </si>
  <si>
    <t>на оформ.</t>
  </si>
  <si>
    <r>
      <rPr>
        <b/>
        <sz val="9"/>
        <rFont val="Verdana"/>
        <family val="2"/>
      </rPr>
      <t xml:space="preserve">КОДА-05
</t>
    </r>
    <r>
      <rPr>
        <sz val="9"/>
        <rFont val="Verdana"/>
        <family val="2"/>
      </rPr>
      <t>рыж., коб., ах-донск., Герлык, КЗ им. Будённого</t>
    </r>
  </si>
  <si>
    <t>004945</t>
  </si>
  <si>
    <t>Ворожцова О.</t>
  </si>
  <si>
    <t>КСК "Исток" 
Ленинградская область</t>
  </si>
  <si>
    <t>3ю</t>
  </si>
  <si>
    <r>
      <rPr>
        <b/>
        <sz val="9"/>
        <rFont val="Verdana"/>
        <family val="2"/>
      </rPr>
      <t xml:space="preserve">ВОРОЖЦОВА
</t>
    </r>
    <r>
      <rPr>
        <sz val="9"/>
        <rFont val="Verdana"/>
        <family val="2"/>
      </rPr>
      <t>Анастасия</t>
    </r>
  </si>
  <si>
    <t>022202</t>
  </si>
  <si>
    <r>
      <rPr>
        <b/>
        <sz val="9"/>
        <rFont val="Verdana"/>
        <family val="2"/>
      </rPr>
      <t xml:space="preserve">ЗОЛОТАЯ РУСЬ-11
</t>
    </r>
    <r>
      <rPr>
        <sz val="9"/>
        <rFont val="Verdana"/>
        <family val="2"/>
      </rPr>
      <t>рыж., коб., буд., КЗ им. Будённого</t>
    </r>
  </si>
  <si>
    <t>Ворожцова А.</t>
  </si>
  <si>
    <r>
      <rPr>
        <b/>
        <sz val="9"/>
        <rFont val="Verdana"/>
        <family val="2"/>
      </rPr>
      <t xml:space="preserve">ИЛЬИНА
</t>
    </r>
    <r>
      <rPr>
        <sz val="9"/>
        <rFont val="Verdana"/>
        <family val="2"/>
      </rPr>
      <t>Мария, 2004</t>
    </r>
  </si>
  <si>
    <r>
      <rPr>
        <b/>
        <sz val="9"/>
        <rFont val="Verdana"/>
        <family val="2"/>
      </rPr>
      <t xml:space="preserve">СЕКУНДОМЕР-02
</t>
    </r>
    <r>
      <rPr>
        <sz val="9"/>
        <rFont val="Verdana"/>
        <family val="2"/>
      </rPr>
      <t xml:space="preserve">сер., жер., терск., Северный, Ставропольский ПКЗ </t>
    </r>
  </si>
  <si>
    <t>005851</t>
  </si>
  <si>
    <r>
      <rPr>
        <b/>
        <sz val="9"/>
        <rFont val="Verdana"/>
        <family val="2"/>
      </rPr>
      <t xml:space="preserve">КАРПОВ
</t>
    </r>
    <r>
      <rPr>
        <sz val="9"/>
        <rFont val="Verdana"/>
        <family val="2"/>
      </rPr>
      <t>Илья, 2003</t>
    </r>
  </si>
  <si>
    <r>
      <rPr>
        <b/>
        <sz val="9"/>
        <rFont val="Verdana"/>
        <family val="2"/>
      </rPr>
      <t xml:space="preserve">БУБЕНЧИК-04 
</t>
    </r>
    <r>
      <rPr>
        <sz val="9"/>
        <color indexed="8"/>
        <rFont val="Verdana"/>
        <family val="2"/>
      </rPr>
      <t>вор., мер., орл.рыс., Крестник, Калгановский КЗ</t>
    </r>
  </si>
  <si>
    <t>006441</t>
  </si>
  <si>
    <t>CEN 40</t>
  </si>
  <si>
    <r>
      <rPr>
        <b/>
        <sz val="9"/>
        <rFont val="Verdana"/>
        <family val="2"/>
      </rPr>
      <t xml:space="preserve">ПАВЛОВСКИЙ
</t>
    </r>
    <r>
      <rPr>
        <sz val="9"/>
        <color indexed="8"/>
        <rFont val="Verdana"/>
        <family val="2"/>
      </rPr>
      <t>Алексей</t>
    </r>
  </si>
  <si>
    <t>012972</t>
  </si>
  <si>
    <r>
      <rPr>
        <b/>
        <sz val="9"/>
        <rFont val="Verdana"/>
        <family val="2"/>
      </rPr>
      <t xml:space="preserve">РЕМАРКА-11
</t>
    </r>
    <r>
      <rPr>
        <sz val="9"/>
        <rFont val="Verdana"/>
        <family val="2"/>
      </rPr>
      <t>т.гн., коб., сп.полук.,  Миф, КЗ "Ковчег"</t>
    </r>
  </si>
  <si>
    <t>016157</t>
  </si>
  <si>
    <t>Павловский А.</t>
  </si>
  <si>
    <r>
      <rPr>
        <b/>
        <sz val="9"/>
        <rFont val="Verdana"/>
        <family val="2"/>
      </rPr>
      <t xml:space="preserve">АРТАРОВА
</t>
    </r>
    <r>
      <rPr>
        <sz val="9"/>
        <color indexed="8"/>
        <rFont val="Verdana"/>
        <family val="2"/>
      </rPr>
      <t>Валерия</t>
    </r>
  </si>
  <si>
    <t>039795</t>
  </si>
  <si>
    <r>
      <rPr>
        <b/>
        <sz val="9"/>
        <rFont val="Verdana"/>
        <family val="2"/>
      </rPr>
      <t xml:space="preserve">БОМБА-10
</t>
    </r>
    <r>
      <rPr>
        <sz val="9"/>
        <color indexed="8"/>
        <rFont val="Verdana"/>
        <family val="2"/>
      </rPr>
      <t>сер., коб., араб., Маклауд, Ленинградская обл.</t>
    </r>
  </si>
  <si>
    <t>017407</t>
  </si>
  <si>
    <r>
      <rPr>
        <b/>
        <sz val="9"/>
        <rFont val="Verdana"/>
        <family val="2"/>
      </rPr>
      <t xml:space="preserve">КОРНИЛОВА
</t>
    </r>
    <r>
      <rPr>
        <sz val="9"/>
        <rFont val="Verdana"/>
        <family val="2"/>
      </rPr>
      <t>Ольга</t>
    </r>
  </si>
  <si>
    <t>002261</t>
  </si>
  <si>
    <r>
      <rPr>
        <b/>
        <sz val="9"/>
        <rFont val="Verdana"/>
        <family val="2"/>
      </rPr>
      <t xml:space="preserve">ПАРАБЕЛЬ-08
</t>
    </r>
    <r>
      <rPr>
        <sz val="9"/>
        <rFont val="Verdana"/>
        <family val="2"/>
      </rPr>
      <t>т-сер., коб., трак., Баян 70, ФХ Крибелевых</t>
    </r>
  </si>
  <si>
    <t>009690</t>
  </si>
  <si>
    <t>Валуйская Т.</t>
  </si>
  <si>
    <t>ФХ Крибелевых 
Санкт-Петербург</t>
  </si>
  <si>
    <r>
      <rPr>
        <b/>
        <sz val="9"/>
        <rFont val="Verdana"/>
        <family val="2"/>
      </rPr>
      <t xml:space="preserve">ИВАНОВА
</t>
    </r>
    <r>
      <rPr>
        <sz val="9"/>
        <rFont val="Verdana"/>
        <family val="2"/>
      </rPr>
      <t>Мария, 1998</t>
    </r>
  </si>
  <si>
    <r>
      <rPr>
        <b/>
        <sz val="9"/>
        <rFont val="Verdana"/>
        <family val="2"/>
      </rPr>
      <t xml:space="preserve">НОВАКАРИ-07
</t>
    </r>
    <r>
      <rPr>
        <sz val="9"/>
        <rFont val="Verdana"/>
        <family val="2"/>
      </rPr>
      <t>рыж., коб., араб., Кайрат, Лаг-Сервис, Россия</t>
    </r>
  </si>
  <si>
    <t>015229</t>
  </si>
  <si>
    <t>Крибелева Н.</t>
  </si>
  <si>
    <r>
      <rPr>
        <b/>
        <sz val="9"/>
        <rFont val="Verdana"/>
        <family val="2"/>
      </rPr>
      <t xml:space="preserve">ДОРИНА
</t>
    </r>
    <r>
      <rPr>
        <sz val="9"/>
        <rFont val="Verdana"/>
        <family val="2"/>
      </rPr>
      <t>Анна, 1987</t>
    </r>
  </si>
  <si>
    <r>
      <rPr>
        <b/>
        <sz val="9"/>
        <rFont val="Verdana"/>
        <family val="2"/>
      </rPr>
      <t xml:space="preserve">ГРОЗНАЯ-06
</t>
    </r>
    <r>
      <rPr>
        <sz val="9"/>
        <rFont val="Verdana"/>
        <family val="2"/>
      </rPr>
      <t>гнед., коб., буд., Гинофур, Зимовниковский КЗ</t>
    </r>
  </si>
  <si>
    <t>013286</t>
  </si>
  <si>
    <r>
      <rPr>
        <b/>
        <sz val="9"/>
        <rFont val="Verdana"/>
        <family val="2"/>
      </rPr>
      <t xml:space="preserve">ДЕЧ
</t>
    </r>
    <r>
      <rPr>
        <sz val="9"/>
        <rFont val="Verdana"/>
        <family val="2"/>
      </rPr>
      <t>Татьяна</t>
    </r>
  </si>
  <si>
    <t>030098</t>
  </si>
  <si>
    <r>
      <rPr>
        <b/>
        <sz val="9"/>
        <rFont val="Verdana"/>
        <family val="2"/>
      </rPr>
      <t xml:space="preserve">ГОЛДЕН ЭНДЖЕЛ-13
</t>
    </r>
    <r>
      <rPr>
        <sz val="9"/>
        <rFont val="Verdana"/>
        <family val="2"/>
      </rPr>
      <t>рыж., коб., араб., Адриатик,  КЗ "Ковчег"</t>
    </r>
  </si>
  <si>
    <t>008992</t>
  </si>
  <si>
    <t>КЗ "Ковчег"</t>
  </si>
  <si>
    <r>
      <rPr>
        <b/>
        <sz val="9"/>
        <rFont val="Verdana"/>
        <family val="2"/>
      </rPr>
      <t xml:space="preserve">ВАХИТОВА
</t>
    </r>
    <r>
      <rPr>
        <sz val="9"/>
        <color indexed="8"/>
        <rFont val="Verdana"/>
        <family val="2"/>
      </rPr>
      <t>Алина</t>
    </r>
  </si>
  <si>
    <t>010090</t>
  </si>
  <si>
    <r>
      <rPr>
        <b/>
        <sz val="9"/>
        <rFont val="Verdana"/>
        <family val="2"/>
      </rPr>
      <t xml:space="preserve">ПАРАДИ-10
</t>
    </r>
    <r>
      <rPr>
        <sz val="9"/>
        <rFont val="Verdana"/>
        <family val="2"/>
      </rPr>
      <t>гнед., коб,. араб., Нерон, ЧХ "Казаков А.А."</t>
    </r>
  </si>
  <si>
    <t>017423</t>
  </si>
  <si>
    <r>
      <rPr>
        <b/>
        <sz val="9"/>
        <rFont val="Verdana"/>
        <family val="2"/>
      </rPr>
      <t xml:space="preserve">ВОРОЖЦОВ
</t>
    </r>
    <r>
      <rPr>
        <sz val="9"/>
        <rFont val="Verdana"/>
        <family val="2"/>
      </rPr>
      <t>Иван</t>
    </r>
    <r>
      <rPr>
        <b/>
        <sz val="9"/>
        <rFont val="Verdana"/>
        <family val="2"/>
      </rPr>
      <t xml:space="preserve"> </t>
    </r>
  </si>
  <si>
    <t>007997</t>
  </si>
  <si>
    <r>
      <rPr>
        <b/>
        <sz val="9"/>
        <rFont val="Verdana"/>
        <family val="2"/>
      </rPr>
      <t xml:space="preserve">АНГОЛА-05
</t>
    </r>
    <r>
      <rPr>
        <sz val="9"/>
        <rFont val="Verdana"/>
        <family val="2"/>
      </rPr>
      <t>гн., коб., ар-донск.,Сибиряк, КЗ им. Будённого</t>
    </r>
  </si>
  <si>
    <t>003253</t>
  </si>
  <si>
    <r>
      <rPr>
        <b/>
        <sz val="9"/>
        <rFont val="Verdana"/>
        <family val="2"/>
      </rPr>
      <t xml:space="preserve">ЧАШНИКОВА
</t>
    </r>
    <r>
      <rPr>
        <sz val="9"/>
        <rFont val="Verdana"/>
        <family val="2"/>
      </rPr>
      <t>Юлия, 1974</t>
    </r>
  </si>
  <si>
    <t xml:space="preserve">на оформ. </t>
  </si>
  <si>
    <r>
      <rPr>
        <b/>
        <sz val="9"/>
        <rFont val="Verdana"/>
        <family val="2"/>
      </rPr>
      <t xml:space="preserve">БАСТЕТ-10
</t>
    </r>
    <r>
      <rPr>
        <sz val="9"/>
        <rFont val="Verdana"/>
        <family val="2"/>
      </rPr>
      <t>гн., коб., сп.полук., Степ, ФХ Крибелевых</t>
    </r>
  </si>
  <si>
    <r>
      <rPr>
        <b/>
        <sz val="9"/>
        <rFont val="Verdana"/>
        <family val="2"/>
      </rPr>
      <t xml:space="preserve">БЫСТРОВА
</t>
    </r>
    <r>
      <rPr>
        <sz val="9"/>
        <rFont val="Verdana"/>
        <family val="2"/>
      </rPr>
      <t>Наталия, 1987</t>
    </r>
  </si>
  <si>
    <r>
      <rPr>
        <b/>
        <sz val="9"/>
        <rFont val="Verdana"/>
        <family val="2"/>
      </rPr>
      <t xml:space="preserve">БАЙСУН-12
</t>
    </r>
    <r>
      <rPr>
        <sz val="9"/>
        <rFont val="Verdana"/>
        <family val="2"/>
      </rPr>
      <t>т.гн., жер., сп.полук., Степ, ФХ Крибелевых</t>
    </r>
  </si>
  <si>
    <t>Быстрова Н.</t>
  </si>
  <si>
    <r>
      <rPr>
        <b/>
        <sz val="9"/>
        <rFont val="Verdana"/>
        <family val="2"/>
      </rPr>
      <t xml:space="preserve">ЖИРНОВ
</t>
    </r>
    <r>
      <rPr>
        <sz val="9"/>
        <rFont val="Verdana"/>
        <family val="2"/>
      </rPr>
      <t>Николай</t>
    </r>
  </si>
  <si>
    <t>002260</t>
  </si>
  <si>
    <r>
      <rPr>
        <b/>
        <sz val="9"/>
        <rFont val="Verdana"/>
        <family val="2"/>
      </rPr>
      <t xml:space="preserve">ОРИГИНАЛ-07
</t>
    </r>
    <r>
      <rPr>
        <sz val="9"/>
        <rFont val="Verdana"/>
        <family val="2"/>
      </rPr>
      <t xml:space="preserve">гн., мер., русск.рыс., Распев,  ПЗ "Псковский"                </t>
    </r>
  </si>
  <si>
    <t>007888</t>
  </si>
  <si>
    <t>Жирнов Н.</t>
  </si>
  <si>
    <t>ч/в
Санкт-Петербург</t>
  </si>
  <si>
    <t>Главный судья</t>
  </si>
  <si>
    <t>Прохоренко Л. 2 категория</t>
  </si>
  <si>
    <t>Главный секретарь</t>
  </si>
  <si>
    <t>Смирнов А., 1 категория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</si>
</sst>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H:MM:SS"/>
    <numFmt numFmtId="166" formatCode="[H]:MM:SS;@"/>
    <numFmt numFmtId="167" formatCode="0.00"/>
    <numFmt numFmtId="168" formatCode="@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color indexed="23"/>
      <name val="Arial"/>
      <family val="2"/>
    </font>
    <font>
      <b/>
      <sz val="14"/>
      <name val="Verdana"/>
      <family val="2"/>
    </font>
    <font>
      <sz val="7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sz val="12"/>
      <name val="Verdana"/>
      <family val="2"/>
    </font>
    <font>
      <sz val="12"/>
      <name val="Arial"/>
      <family val="2"/>
    </font>
    <font>
      <b/>
      <sz val="9"/>
      <name val="Verdana"/>
      <family val="2"/>
    </font>
    <font>
      <b/>
      <i/>
      <sz val="9"/>
      <name val="Arial Cyr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sz val="9"/>
      <color indexed="8"/>
      <name val="Verdana"/>
      <family val="2"/>
    </font>
    <font>
      <b/>
      <sz val="12"/>
      <name val="Verdana"/>
      <family val="2"/>
    </font>
    <font>
      <b/>
      <sz val="9"/>
      <color indexed="8"/>
      <name val="Verdana"/>
      <family val="2"/>
    </font>
    <font>
      <sz val="9"/>
      <name val="Arial"/>
      <family val="2"/>
    </font>
    <font>
      <i/>
      <sz val="10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23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</borders>
  <cellStyleXfs count="3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110">
    <xf numFmtId="164" fontId="0" fillId="0" borderId="0" xfId="0" applyAlignment="1">
      <alignment/>
    </xf>
    <xf numFmtId="164" fontId="1" fillId="0" borderId="0" xfId="27" applyFont="1" applyAlignment="1" applyProtection="1">
      <alignment vertical="center"/>
      <protection locked="0"/>
    </xf>
    <xf numFmtId="164" fontId="1" fillId="2" borderId="0" xfId="30" applyFont="1" applyFill="1" applyBorder="1" applyAlignment="1" applyProtection="1">
      <alignment horizontal="center" vertical="top"/>
      <protection/>
    </xf>
    <xf numFmtId="164" fontId="1" fillId="2" borderId="0" xfId="30" applyFont="1" applyFill="1" applyBorder="1" applyAlignment="1" applyProtection="1">
      <alignment vertical="top"/>
      <protection locked="0"/>
    </xf>
    <xf numFmtId="164" fontId="1" fillId="2" borderId="0" xfId="30" applyFont="1" applyFill="1" applyBorder="1" applyAlignment="1" applyProtection="1">
      <alignment horizontal="center" vertical="top"/>
      <protection locked="0"/>
    </xf>
    <xf numFmtId="164" fontId="1" fillId="2" borderId="0" xfId="30" applyFont="1" applyFill="1" applyBorder="1" applyProtection="1">
      <alignment/>
      <protection locked="0"/>
    </xf>
    <xf numFmtId="164" fontId="1" fillId="2" borderId="0" xfId="30" applyFont="1" applyFill="1" applyProtection="1">
      <alignment/>
      <protection locked="0"/>
    </xf>
    <xf numFmtId="164" fontId="3" fillId="2" borderId="0" xfId="30" applyFont="1" applyFill="1" applyProtection="1">
      <alignment/>
      <protection locked="0"/>
    </xf>
    <xf numFmtId="164" fontId="4" fillId="0" borderId="0" xfId="29" applyFont="1" applyAlignment="1" applyProtection="1">
      <alignment vertical="center" wrapText="1"/>
      <protection locked="0"/>
    </xf>
    <xf numFmtId="164" fontId="5" fillId="0" borderId="0" xfId="29" applyFont="1" applyAlignment="1" applyProtection="1">
      <alignment horizontal="right" vertical="center"/>
      <protection locked="0"/>
    </xf>
    <xf numFmtId="164" fontId="1" fillId="0" borderId="0" xfId="29" applyAlignment="1" applyProtection="1">
      <alignment vertical="center"/>
      <protection locked="0"/>
    </xf>
    <xf numFmtId="164" fontId="4" fillId="0" borderId="0" xfId="27" applyFont="1" applyBorder="1" applyAlignment="1" applyProtection="1">
      <alignment horizontal="center" vertical="center" wrapText="1"/>
      <protection locked="0"/>
    </xf>
    <xf numFmtId="164" fontId="6" fillId="0" borderId="0" xfId="29" applyFont="1" applyBorder="1" applyAlignment="1" applyProtection="1">
      <alignment horizontal="center" vertical="center" wrapText="1"/>
      <protection locked="0"/>
    </xf>
    <xf numFmtId="164" fontId="1" fillId="0" borderId="0" xfId="29" applyFont="1" applyAlignment="1" applyProtection="1">
      <alignment vertical="center"/>
      <protection locked="0"/>
    </xf>
    <xf numFmtId="164" fontId="7" fillId="0" borderId="0" xfId="29" applyFont="1" applyBorder="1" applyAlignment="1" applyProtection="1">
      <alignment horizontal="center" vertical="center"/>
      <protection locked="0"/>
    </xf>
    <xf numFmtId="164" fontId="8" fillId="0" borderId="0" xfId="29" applyFont="1" applyAlignment="1" applyProtection="1">
      <alignment vertical="center"/>
      <protection locked="0"/>
    </xf>
    <xf numFmtId="164" fontId="9" fillId="0" borderId="0" xfId="29" applyFont="1" applyBorder="1" applyAlignment="1" applyProtection="1">
      <alignment horizontal="center" vertical="center"/>
      <protection locked="0"/>
    </xf>
    <xf numFmtId="164" fontId="10" fillId="0" borderId="0" xfId="29" applyFont="1" applyAlignment="1" applyProtection="1">
      <alignment vertical="center"/>
      <protection locked="0"/>
    </xf>
    <xf numFmtId="164" fontId="11" fillId="0" borderId="0" xfId="29" applyFont="1" applyAlignment="1" applyProtection="1">
      <alignment vertical="center"/>
      <protection locked="0"/>
    </xf>
    <xf numFmtId="164" fontId="11" fillId="0" borderId="0" xfId="29" applyFont="1" applyProtection="1">
      <alignment/>
      <protection locked="0"/>
    </xf>
    <xf numFmtId="164" fontId="11" fillId="0" borderId="0" xfId="29" applyFont="1" applyAlignment="1" applyProtection="1">
      <alignment wrapText="1"/>
      <protection locked="0"/>
    </xf>
    <xf numFmtId="164" fontId="11" fillId="0" borderId="0" xfId="29" applyFont="1" applyAlignment="1" applyProtection="1">
      <alignment shrinkToFit="1"/>
      <protection locked="0"/>
    </xf>
    <xf numFmtId="164" fontId="12" fillId="0" borderId="0" xfId="29" applyFont="1" applyProtection="1">
      <alignment/>
      <protection locked="0"/>
    </xf>
    <xf numFmtId="164" fontId="11" fillId="0" borderId="0" xfId="29" applyFont="1" applyBorder="1" applyAlignment="1" applyProtection="1">
      <alignment horizontal="right" vertical="center"/>
      <protection locked="0"/>
    </xf>
    <xf numFmtId="164" fontId="11" fillId="3" borderId="1" xfId="29" applyFont="1" applyFill="1" applyBorder="1" applyAlignment="1" applyProtection="1">
      <alignment horizontal="center" vertical="center" textRotation="90" wrapText="1"/>
      <protection locked="0"/>
    </xf>
    <xf numFmtId="164" fontId="13" fillId="3" borderId="2" xfId="29" applyFont="1" applyFill="1" applyBorder="1" applyAlignment="1" applyProtection="1">
      <alignment horizontal="center" vertical="center" textRotation="90" wrapText="1"/>
      <protection locked="0"/>
    </xf>
    <xf numFmtId="164" fontId="11" fillId="3" borderId="2" xfId="29" applyFont="1" applyFill="1" applyBorder="1" applyAlignment="1" applyProtection="1">
      <alignment horizontal="left" vertical="center" wrapText="1"/>
      <protection locked="0"/>
    </xf>
    <xf numFmtId="164" fontId="11" fillId="3" borderId="2" xfId="29" applyFont="1" applyFill="1" applyBorder="1" applyAlignment="1" applyProtection="1">
      <alignment horizontal="center" vertical="center" wrapText="1"/>
      <protection locked="0"/>
    </xf>
    <xf numFmtId="164" fontId="11" fillId="3" borderId="2" xfId="29" applyFont="1" applyFill="1" applyBorder="1" applyAlignment="1" applyProtection="1">
      <alignment horizontal="center" vertical="center" textRotation="90" wrapText="1"/>
      <protection locked="0"/>
    </xf>
    <xf numFmtId="164" fontId="14" fillId="3" borderId="3" xfId="20" applyFont="1" applyFill="1" applyBorder="1" applyAlignment="1" applyProtection="1">
      <alignment horizontal="right" vertical="center"/>
      <protection locked="0"/>
    </xf>
    <xf numFmtId="164" fontId="15" fillId="3" borderId="4" xfId="20" applyFont="1" applyFill="1" applyBorder="1" applyAlignment="1" applyProtection="1">
      <alignment horizontal="center" vertical="center"/>
      <protection locked="0"/>
    </xf>
    <xf numFmtId="164" fontId="14" fillId="3" borderId="4" xfId="20" applyFont="1" applyFill="1" applyBorder="1" applyAlignment="1" applyProtection="1">
      <alignment vertical="center"/>
      <protection locked="0"/>
    </xf>
    <xf numFmtId="164" fontId="14" fillId="3" borderId="4" xfId="20" applyFont="1" applyFill="1" applyBorder="1" applyAlignment="1" applyProtection="1">
      <alignment horizontal="right" vertical="center"/>
      <protection locked="0"/>
    </xf>
    <xf numFmtId="164" fontId="14" fillId="3" borderId="4" xfId="20" applyFont="1" applyFill="1" applyBorder="1" applyAlignment="1" applyProtection="1">
      <alignment horizontal="center" vertical="center"/>
      <protection locked="0"/>
    </xf>
    <xf numFmtId="165" fontId="15" fillId="3" borderId="5" xfId="20" applyNumberFormat="1" applyFont="1" applyFill="1" applyBorder="1" applyAlignment="1" applyProtection="1">
      <alignment horizontal="center" vertical="center"/>
      <protection locked="0"/>
    </xf>
    <xf numFmtId="165" fontId="16" fillId="3" borderId="2" xfId="20" applyNumberFormat="1" applyFont="1" applyFill="1" applyBorder="1" applyAlignment="1" applyProtection="1">
      <alignment horizontal="center" vertical="center" wrapText="1"/>
      <protection locked="0"/>
    </xf>
    <xf numFmtId="164" fontId="11" fillId="3" borderId="6" xfId="29" applyFont="1" applyFill="1" applyBorder="1" applyAlignment="1" applyProtection="1">
      <alignment horizontal="center" vertical="center" wrapText="1"/>
      <protection locked="0"/>
    </xf>
    <xf numFmtId="164" fontId="10" fillId="0" borderId="0" xfId="27" applyFont="1" applyAlignment="1" applyProtection="1">
      <alignment vertical="center"/>
      <protection locked="0"/>
    </xf>
    <xf numFmtId="164" fontId="14" fillId="3" borderId="7" xfId="20" applyFont="1" applyFill="1" applyBorder="1" applyAlignment="1" applyProtection="1">
      <alignment horizontal="right" vertical="center"/>
      <protection locked="0"/>
    </xf>
    <xf numFmtId="164" fontId="15" fillId="3" borderId="8" xfId="20" applyFont="1" applyFill="1" applyBorder="1" applyAlignment="1" applyProtection="1">
      <alignment horizontal="center" vertical="center"/>
      <protection locked="0"/>
    </xf>
    <xf numFmtId="164" fontId="14" fillId="3" borderId="8" xfId="20" applyFont="1" applyFill="1" applyBorder="1" applyAlignment="1" applyProtection="1">
      <alignment vertical="center"/>
      <protection locked="0"/>
    </xf>
    <xf numFmtId="164" fontId="14" fillId="3" borderId="8" xfId="20" applyFont="1" applyFill="1" applyBorder="1" applyAlignment="1" applyProtection="1">
      <alignment horizontal="right" vertical="center"/>
      <protection locked="0"/>
    </xf>
    <xf numFmtId="164" fontId="14" fillId="3" borderId="8" xfId="20" applyFont="1" applyFill="1" applyBorder="1" applyAlignment="1" applyProtection="1">
      <alignment horizontal="center" vertical="center"/>
      <protection locked="0"/>
    </xf>
    <xf numFmtId="165" fontId="15" fillId="3" borderId="9" xfId="20" applyNumberFormat="1" applyFont="1" applyFill="1" applyBorder="1" applyAlignment="1" applyProtection="1">
      <alignment horizontal="center" vertical="center"/>
      <protection locked="0"/>
    </xf>
    <xf numFmtId="164" fontId="14" fillId="3" borderId="10" xfId="20" applyFont="1" applyFill="1" applyBorder="1" applyAlignment="1" applyProtection="1">
      <alignment horizontal="center" vertical="center" wrapText="1"/>
      <protection locked="0"/>
    </xf>
    <xf numFmtId="166" fontId="14" fillId="3" borderId="10" xfId="0" applyNumberFormat="1" applyFont="1" applyFill="1" applyBorder="1" applyAlignment="1" applyProtection="1">
      <alignment horizontal="center" vertical="center" wrapText="1"/>
      <protection locked="0"/>
    </xf>
    <xf numFmtId="166" fontId="14" fillId="3" borderId="10" xfId="20" applyNumberFormat="1" applyFont="1" applyFill="1" applyBorder="1" applyAlignment="1" applyProtection="1">
      <alignment horizontal="center" vertical="center" wrapText="1"/>
      <protection locked="0"/>
    </xf>
    <xf numFmtId="167" fontId="14" fillId="3" borderId="10" xfId="20" applyNumberFormat="1" applyFont="1" applyFill="1" applyBorder="1" applyAlignment="1" applyProtection="1">
      <alignment horizontal="center" vertical="center" wrapText="1"/>
      <protection locked="0"/>
    </xf>
    <xf numFmtId="166" fontId="17" fillId="3" borderId="1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0" xfId="29" applyFont="1" applyBorder="1" applyAlignment="1" applyProtection="1">
      <alignment horizontal="center" vertical="center"/>
      <protection locked="0"/>
    </xf>
    <xf numFmtId="164" fontId="14" fillId="0" borderId="1" xfId="28" applyFont="1" applyFill="1" applyBorder="1" applyAlignment="1" applyProtection="1">
      <alignment horizontal="center" vertical="center" wrapText="1"/>
      <protection locked="0"/>
    </xf>
    <xf numFmtId="164" fontId="7" fillId="0" borderId="2" xfId="29" applyFont="1" applyFill="1" applyBorder="1" applyAlignment="1" applyProtection="1">
      <alignment horizontal="center" vertical="center"/>
      <protection locked="0"/>
    </xf>
    <xf numFmtId="164" fontId="11" fillId="0" borderId="11" xfId="31" applyFont="1" applyFill="1" applyBorder="1" applyAlignment="1" applyProtection="1">
      <alignment horizontal="left" vertical="center" wrapText="1"/>
      <protection locked="0"/>
    </xf>
    <xf numFmtId="168" fontId="14" fillId="0" borderId="11" xfId="31" applyNumberFormat="1" applyFont="1" applyFill="1" applyBorder="1" applyAlignment="1" applyProtection="1">
      <alignment horizontal="center" vertical="center" wrapText="1"/>
      <protection locked="0"/>
    </xf>
    <xf numFmtId="164" fontId="14" fillId="0" borderId="2" xfId="31" applyFont="1" applyBorder="1" applyAlignment="1" applyProtection="1">
      <alignment horizontal="center" vertical="center"/>
      <protection locked="0"/>
    </xf>
    <xf numFmtId="164" fontId="11" fillId="0" borderId="11" xfId="31" applyFont="1" applyBorder="1" applyAlignment="1" applyProtection="1">
      <alignment horizontal="left" vertical="center" wrapText="1"/>
      <protection locked="0"/>
    </xf>
    <xf numFmtId="168" fontId="14" fillId="0" borderId="11" xfId="31" applyNumberFormat="1" applyFont="1" applyBorder="1" applyAlignment="1" applyProtection="1">
      <alignment horizontal="center" vertical="center"/>
      <protection locked="0"/>
    </xf>
    <xf numFmtId="164" fontId="14" fillId="0" borderId="11" xfId="31" applyFont="1" applyBorder="1" applyAlignment="1" applyProtection="1">
      <alignment horizontal="center" vertical="center" wrapText="1"/>
      <protection locked="0"/>
    </xf>
    <xf numFmtId="164" fontId="14" fillId="0" borderId="11" xfId="27" applyFont="1" applyBorder="1" applyAlignment="1" applyProtection="1">
      <alignment horizontal="center" vertical="center" wrapText="1"/>
      <protection locked="0"/>
    </xf>
    <xf numFmtId="164" fontId="14" fillId="0" borderId="12" xfId="27" applyFont="1" applyBorder="1" applyAlignment="1" applyProtection="1">
      <alignment horizontal="center" vertical="center" wrapText="1"/>
      <protection locked="0"/>
    </xf>
    <xf numFmtId="165" fontId="14" fillId="0" borderId="12" xfId="20" applyNumberFormat="1" applyFont="1" applyFill="1" applyBorder="1" applyAlignment="1" applyProtection="1">
      <alignment horizontal="center" vertical="center"/>
      <protection locked="0"/>
    </xf>
    <xf numFmtId="166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14" fillId="0" borderId="12" xfId="20" applyNumberFormat="1" applyFont="1" applyBorder="1" applyAlignment="1" applyProtection="1">
      <alignment horizontal="center" vertical="center"/>
      <protection locked="0"/>
    </xf>
    <xf numFmtId="165" fontId="14" fillId="4" borderId="12" xfId="20" applyNumberFormat="1" applyFont="1" applyFill="1" applyBorder="1" applyAlignment="1" applyProtection="1">
      <alignment horizontal="center" vertical="center"/>
      <protection locked="0"/>
    </xf>
    <xf numFmtId="166" fontId="14" fillId="0" borderId="12" xfId="20" applyNumberFormat="1" applyFont="1" applyFill="1" applyBorder="1" applyAlignment="1" applyProtection="1">
      <alignment horizontal="center" vertical="center"/>
      <protection locked="0"/>
    </xf>
    <xf numFmtId="167" fontId="14" fillId="5" borderId="12" xfId="20" applyNumberFormat="1" applyFont="1" applyFill="1" applyBorder="1" applyAlignment="1" applyProtection="1">
      <alignment horizontal="center" vertical="center"/>
      <protection locked="0"/>
    </xf>
    <xf numFmtId="167" fontId="14" fillId="5" borderId="2" xfId="20" applyNumberFormat="1" applyFont="1" applyFill="1" applyBorder="1" applyAlignment="1" applyProtection="1">
      <alignment horizontal="center" vertical="center"/>
      <protection locked="0"/>
    </xf>
    <xf numFmtId="166" fontId="19" fillId="0" borderId="2" xfId="0" applyNumberFormat="1" applyFont="1" applyFill="1" applyBorder="1" applyAlignment="1" applyProtection="1">
      <alignment horizontal="center" vertical="center"/>
      <protection locked="0"/>
    </xf>
    <xf numFmtId="166" fontId="19" fillId="6" borderId="2" xfId="0" applyNumberFormat="1" applyFont="1" applyFill="1" applyBorder="1" applyAlignment="1" applyProtection="1">
      <alignment horizontal="center" vertical="center"/>
      <protection locked="0"/>
    </xf>
    <xf numFmtId="164" fontId="11" fillId="0" borderId="6" xfId="27" applyFont="1" applyBorder="1" applyAlignment="1" applyProtection="1">
      <alignment horizontal="center" vertical="center" wrapText="1"/>
      <protection locked="0"/>
    </xf>
    <xf numFmtId="164" fontId="20" fillId="0" borderId="0" xfId="27" applyFont="1" applyAlignment="1" applyProtection="1">
      <alignment vertical="center"/>
      <protection locked="0"/>
    </xf>
    <xf numFmtId="164" fontId="14" fillId="0" borderId="10" xfId="27" applyFont="1" applyBorder="1" applyAlignment="1" applyProtection="1">
      <alignment horizontal="center" vertical="center" wrapText="1"/>
      <protection locked="0"/>
    </xf>
    <xf numFmtId="165" fontId="14" fillId="4" borderId="10" xfId="20" applyNumberFormat="1" applyFont="1" applyFill="1" applyBorder="1" applyAlignment="1" applyProtection="1">
      <alignment horizontal="center" vertical="center"/>
      <protection locked="0"/>
    </xf>
    <xf numFmtId="166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10" xfId="20" applyNumberFormat="1" applyFont="1" applyBorder="1" applyAlignment="1" applyProtection="1">
      <alignment horizontal="center" vertical="center"/>
      <protection locked="0"/>
    </xf>
    <xf numFmtId="166" fontId="14" fillId="0" borderId="10" xfId="20" applyNumberFormat="1" applyFont="1" applyFill="1" applyBorder="1" applyAlignment="1" applyProtection="1">
      <alignment horizontal="center" vertical="center"/>
      <protection locked="0"/>
    </xf>
    <xf numFmtId="167" fontId="14" fillId="5" borderId="10" xfId="20" applyNumberFormat="1" applyFont="1" applyFill="1" applyBorder="1" applyAlignment="1" applyProtection="1">
      <alignment horizontal="center" vertical="center"/>
      <protection locked="0"/>
    </xf>
    <xf numFmtId="164" fontId="11" fillId="0" borderId="2" xfId="31" applyFont="1" applyBorder="1" applyAlignment="1" applyProtection="1">
      <alignment horizontal="left" vertical="center" wrapText="1"/>
      <protection locked="0"/>
    </xf>
    <xf numFmtId="168" fontId="14" fillId="0" borderId="2" xfId="31" applyNumberFormat="1" applyFont="1" applyBorder="1" applyAlignment="1" applyProtection="1">
      <alignment horizontal="center" vertical="center" wrapText="1"/>
      <protection locked="0"/>
    </xf>
    <xf numFmtId="168" fontId="14" fillId="0" borderId="2" xfId="31" applyNumberFormat="1" applyFont="1" applyBorder="1" applyAlignment="1" applyProtection="1">
      <alignment horizontal="center" vertical="center"/>
      <protection locked="0"/>
    </xf>
    <xf numFmtId="164" fontId="14" fillId="0" borderId="2" xfId="31" applyFont="1" applyBorder="1" applyAlignment="1" applyProtection="1">
      <alignment horizontal="center" vertical="center" wrapText="1"/>
      <protection locked="0"/>
    </xf>
    <xf numFmtId="164" fontId="14" fillId="0" borderId="2" xfId="27" applyFont="1" applyFill="1" applyBorder="1" applyAlignment="1" applyProtection="1">
      <alignment horizontal="center" vertical="center" wrapText="1"/>
      <protection locked="0"/>
    </xf>
    <xf numFmtId="164" fontId="17" fillId="0" borderId="2" xfId="31" applyFont="1" applyBorder="1" applyAlignment="1" applyProtection="1">
      <alignment horizontal="center" vertical="center" wrapText="1"/>
      <protection locked="0"/>
    </xf>
    <xf numFmtId="164" fontId="14" fillId="0" borderId="2" xfId="27" applyFont="1" applyBorder="1" applyAlignment="1" applyProtection="1">
      <alignment horizontal="center" vertical="center" wrapText="1"/>
      <protection locked="0"/>
    </xf>
    <xf numFmtId="164" fontId="18" fillId="0" borderId="13" xfId="29" applyFont="1" applyBorder="1" applyAlignment="1" applyProtection="1">
      <alignment horizontal="center" vertical="center"/>
      <protection locked="0"/>
    </xf>
    <xf numFmtId="164" fontId="11" fillId="7" borderId="14" xfId="31" applyFont="1" applyFill="1" applyBorder="1" applyAlignment="1" applyProtection="1">
      <alignment horizontal="left" vertical="center" wrapText="1"/>
      <protection locked="0"/>
    </xf>
    <xf numFmtId="168" fontId="14" fillId="0" borderId="14" xfId="31" applyNumberFormat="1" applyFont="1" applyFill="1" applyBorder="1" applyAlignment="1" applyProtection="1">
      <alignment horizontal="center" vertical="center" wrapText="1"/>
      <protection locked="0"/>
    </xf>
    <xf numFmtId="164" fontId="14" fillId="0" borderId="15" xfId="0" applyFont="1" applyBorder="1" applyAlignment="1" applyProtection="1">
      <alignment horizontal="center" vertical="center" wrapText="1"/>
      <protection locked="0"/>
    </xf>
    <xf numFmtId="164" fontId="14" fillId="0" borderId="14" xfId="27" applyFont="1" applyFill="1" applyBorder="1" applyAlignment="1" applyProtection="1">
      <alignment horizontal="center" vertical="center" wrapText="1"/>
      <protection locked="0"/>
    </xf>
    <xf numFmtId="164" fontId="11" fillId="0" borderId="2" xfId="31" applyFont="1" applyFill="1" applyBorder="1" applyAlignment="1" applyProtection="1">
      <alignment horizontal="left" vertical="center" wrapText="1"/>
      <protection locked="0"/>
    </xf>
    <xf numFmtId="168" fontId="14" fillId="0" borderId="2" xfId="31" applyNumberFormat="1" applyFont="1" applyFill="1" applyBorder="1" applyAlignment="1" applyProtection="1">
      <alignment horizontal="center" vertical="center" wrapText="1"/>
      <protection locked="0"/>
    </xf>
    <xf numFmtId="164" fontId="14" fillId="7" borderId="2" xfId="31" applyFont="1" applyFill="1" applyBorder="1" applyAlignment="1" applyProtection="1">
      <alignment horizontal="center" vertical="center"/>
      <protection locked="0"/>
    </xf>
    <xf numFmtId="164" fontId="14" fillId="0" borderId="14" xfId="31" applyFont="1" applyFill="1" applyBorder="1" applyAlignment="1" applyProtection="1">
      <alignment horizontal="center" vertical="center" wrapText="1"/>
      <protection locked="0"/>
    </xf>
    <xf numFmtId="164" fontId="11" fillId="0" borderId="16" xfId="0" applyFont="1" applyBorder="1" applyAlignment="1" applyProtection="1">
      <alignment horizontal="left" vertical="center" wrapText="1"/>
      <protection locked="0"/>
    </xf>
    <xf numFmtId="168" fontId="14" fillId="0" borderId="15" xfId="0" applyNumberFormat="1" applyFont="1" applyBorder="1" applyAlignment="1" applyProtection="1">
      <alignment horizontal="center" vertical="center"/>
      <protection locked="0"/>
    </xf>
    <xf numFmtId="164" fontId="14" fillId="0" borderId="17" xfId="0" applyFont="1" applyBorder="1" applyAlignment="1" applyProtection="1">
      <alignment horizontal="center" vertical="center" wrapText="1"/>
      <protection locked="0"/>
    </xf>
    <xf numFmtId="164" fontId="14" fillId="0" borderId="18" xfId="27" applyFont="1" applyBorder="1" applyAlignment="1" applyProtection="1">
      <alignment horizontal="center" vertical="center" wrapText="1"/>
      <protection locked="0"/>
    </xf>
    <xf numFmtId="164" fontId="11" fillId="0" borderId="14" xfId="32" applyFont="1" applyBorder="1" applyAlignment="1" applyProtection="1">
      <alignment horizontal="left" vertical="center" wrapText="1"/>
      <protection locked="0"/>
    </xf>
    <xf numFmtId="168" fontId="14" fillId="0" borderId="14" xfId="32" applyNumberFormat="1" applyFont="1" applyBorder="1" applyAlignment="1" applyProtection="1">
      <alignment horizontal="center" vertical="center"/>
      <protection locked="0"/>
    </xf>
    <xf numFmtId="164" fontId="14" fillId="0" borderId="14" xfId="32" applyFont="1" applyBorder="1" applyAlignment="1" applyProtection="1">
      <alignment horizontal="center" vertical="center" wrapText="1"/>
      <protection locked="0"/>
    </xf>
    <xf numFmtId="164" fontId="14" fillId="0" borderId="14" xfId="27" applyFont="1" applyBorder="1" applyAlignment="1" applyProtection="1">
      <alignment horizontal="center" vertical="center" wrapText="1"/>
      <protection locked="0"/>
    </xf>
    <xf numFmtId="168" fontId="14" fillId="0" borderId="14" xfId="31" applyNumberFormat="1" applyFont="1" applyBorder="1" applyAlignment="1" applyProtection="1">
      <alignment horizontal="center" vertical="center" wrapText="1"/>
      <protection locked="0"/>
    </xf>
    <xf numFmtId="164" fontId="14" fillId="0" borderId="14" xfId="31" applyFont="1" applyBorder="1" applyAlignment="1" applyProtection="1">
      <alignment horizontal="center" vertical="center"/>
      <protection locked="0"/>
    </xf>
    <xf numFmtId="164" fontId="11" fillId="0" borderId="14" xfId="32" applyFont="1" applyFill="1" applyBorder="1" applyAlignment="1" applyProtection="1">
      <alignment horizontal="left" vertical="center" wrapText="1"/>
      <protection locked="0"/>
    </xf>
    <xf numFmtId="164" fontId="11" fillId="0" borderId="14" xfId="31" applyFont="1" applyFill="1" applyBorder="1" applyAlignment="1" applyProtection="1">
      <alignment horizontal="left" vertical="center" wrapText="1"/>
      <protection locked="0"/>
    </xf>
    <xf numFmtId="164" fontId="11" fillId="0" borderId="14" xfId="31" applyFont="1" applyBorder="1" applyAlignment="1" applyProtection="1">
      <alignment horizontal="left" vertical="center" wrapText="1"/>
      <protection locked="0"/>
    </xf>
    <xf numFmtId="168" fontId="14" fillId="0" borderId="14" xfId="31" applyNumberFormat="1" applyFont="1" applyBorder="1" applyAlignment="1" applyProtection="1">
      <alignment horizontal="center" vertical="center"/>
      <protection locked="0"/>
    </xf>
    <xf numFmtId="164" fontId="14" fillId="0" borderId="14" xfId="31" applyFont="1" applyBorder="1" applyAlignment="1" applyProtection="1">
      <alignment horizontal="center" vertical="center" wrapText="1"/>
      <protection locked="0"/>
    </xf>
    <xf numFmtId="164" fontId="6" fillId="0" borderId="0" xfId="27" applyFont="1" applyAlignment="1" applyProtection="1">
      <alignment vertical="center"/>
      <protection locked="0"/>
    </xf>
    <xf numFmtId="164" fontId="21" fillId="0" borderId="0" xfId="27" applyFont="1" applyAlignment="1" applyProtection="1">
      <alignment vertical="center"/>
      <protection locked="0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2 2" xfId="21"/>
    <cellStyle name="Обычный 2 3" xfId="22"/>
    <cellStyle name="Обычный 2 4" xfId="23"/>
    <cellStyle name="Обычный 3" xfId="24"/>
    <cellStyle name="Обычный 4" xfId="25"/>
    <cellStyle name="Обычный 5" xfId="26"/>
    <cellStyle name="Обычный_Выездка технические1 2" xfId="27"/>
    <cellStyle name="Обычный_Измайлово-2003 2" xfId="28"/>
    <cellStyle name="Обычный_Лист Microsoft Excel 2" xfId="29"/>
    <cellStyle name="Обычный_ПРИМЕРЫ ТЕХ.РЕЗУЛЬТАТОВ - Выездка" xfId="30"/>
    <cellStyle name="Обычный_Россия (В) юниоры" xfId="31"/>
    <cellStyle name="Обычный_Россия (В) юниоры 2" xfId="32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561975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257175</xdr:colOff>
      <xdr:row>1</xdr:row>
      <xdr:rowOff>571500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3"/>
  <sheetViews>
    <sheetView tabSelected="1" zoomScale="90" zoomScaleNormal="90" zoomScaleSheetLayoutView="70" workbookViewId="0" topLeftCell="D19">
      <selection activeCell="G26" sqref="G26"/>
    </sheetView>
  </sheetViews>
  <sheetFormatPr defaultColWidth="9.140625" defaultRowHeight="15"/>
  <cols>
    <col min="1" max="1" width="3.7109375" style="1" customWidth="1"/>
    <col min="2" max="2" width="7.00390625" style="1" customWidth="1"/>
    <col min="3" max="3" width="19.140625" style="1" customWidth="1"/>
    <col min="4" max="4" width="9.28125" style="1" customWidth="1"/>
    <col min="5" max="5" width="0" style="1" hidden="1" customWidth="1"/>
    <col min="6" max="6" width="27.28125" style="1" customWidth="1"/>
    <col min="7" max="7" width="9.8515625" style="1" customWidth="1"/>
    <col min="8" max="8" width="15.7109375" style="1" customWidth="1"/>
    <col min="9" max="9" width="18.8515625" style="1" customWidth="1"/>
    <col min="10" max="10" width="3.7109375" style="1" customWidth="1"/>
    <col min="11" max="11" width="9.7109375" style="1" customWidth="1"/>
    <col min="12" max="12" width="10.7109375" style="1" customWidth="1"/>
    <col min="13" max="13" width="10.421875" style="1" customWidth="1"/>
    <col min="14" max="14" width="10.8515625" style="1" customWidth="1"/>
    <col min="15" max="17" width="9.7109375" style="1" customWidth="1"/>
    <col min="18" max="18" width="12.57421875" style="1" customWidth="1"/>
    <col min="19" max="19" width="16.00390625" style="1" customWidth="1"/>
    <col min="20" max="20" width="6.8515625" style="1" customWidth="1"/>
    <col min="21" max="16384" width="9.140625" style="1" customWidth="1"/>
  </cols>
  <sheetData>
    <row r="1" spans="1:38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/>
      <c r="S1" s="2" t="s">
        <v>5</v>
      </c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L1" s="7"/>
    </row>
    <row r="2" spans="1:20" s="10" customFormat="1" ht="4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20" ht="30" customHeight="1">
      <c r="A3" s="11" t="s">
        <v>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s="13" customFormat="1" ht="15.75" customHeight="1">
      <c r="A4" s="12" t="s">
        <v>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s="15" customFormat="1" ht="15.75" customHeight="1">
      <c r="A5" s="14" t="s">
        <v>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s="17" customFormat="1" ht="15.75" customHeight="1">
      <c r="A6" s="16" t="s">
        <v>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17" customFormat="1" ht="15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s="22" customFormat="1" ht="15" customHeight="1">
      <c r="A8" s="18" t="s">
        <v>10</v>
      </c>
      <c r="B8" s="19"/>
      <c r="C8" s="20"/>
      <c r="D8" s="20"/>
      <c r="E8" s="20"/>
      <c r="F8" s="20"/>
      <c r="G8" s="20"/>
      <c r="H8" s="21"/>
      <c r="I8" s="19"/>
      <c r="J8" s="19"/>
      <c r="K8" s="19"/>
      <c r="L8" s="19"/>
      <c r="M8" s="19"/>
      <c r="N8" s="19"/>
      <c r="O8" s="19"/>
      <c r="Q8" s="19"/>
      <c r="R8" s="19"/>
      <c r="S8" s="23" t="s">
        <v>11</v>
      </c>
      <c r="T8" s="19"/>
    </row>
    <row r="9" spans="1:20" s="37" customFormat="1" ht="15" customHeight="1">
      <c r="A9" s="24" t="s">
        <v>12</v>
      </c>
      <c r="B9" s="25" t="s">
        <v>13</v>
      </c>
      <c r="C9" s="26" t="s">
        <v>14</v>
      </c>
      <c r="D9" s="27" t="s">
        <v>15</v>
      </c>
      <c r="E9" s="28" t="s">
        <v>16</v>
      </c>
      <c r="F9" s="26" t="s">
        <v>17</v>
      </c>
      <c r="G9" s="27" t="s">
        <v>15</v>
      </c>
      <c r="H9" s="27" t="s">
        <v>18</v>
      </c>
      <c r="I9" s="27" t="s">
        <v>19</v>
      </c>
      <c r="J9" s="28" t="s">
        <v>20</v>
      </c>
      <c r="K9" s="29" t="s">
        <v>21</v>
      </c>
      <c r="L9" s="30">
        <v>20</v>
      </c>
      <c r="M9" s="31" t="s">
        <v>22</v>
      </c>
      <c r="N9" s="32" t="s">
        <v>23</v>
      </c>
      <c r="O9" s="32"/>
      <c r="P9" s="31">
        <v>1</v>
      </c>
      <c r="Q9" s="33" t="s">
        <v>24</v>
      </c>
      <c r="R9" s="34">
        <v>0.020833333333333332</v>
      </c>
      <c r="S9" s="35" t="s">
        <v>25</v>
      </c>
      <c r="T9" s="36" t="s">
        <v>26</v>
      </c>
    </row>
    <row r="10" spans="1:20" s="37" customFormat="1" ht="15" customHeight="1">
      <c r="A10" s="24"/>
      <c r="B10" s="25"/>
      <c r="C10" s="26"/>
      <c r="D10" s="27"/>
      <c r="E10" s="28"/>
      <c r="F10" s="26"/>
      <c r="G10" s="27"/>
      <c r="H10" s="27"/>
      <c r="I10" s="27"/>
      <c r="J10" s="28"/>
      <c r="K10" s="38" t="s">
        <v>27</v>
      </c>
      <c r="L10" s="39">
        <v>20</v>
      </c>
      <c r="M10" s="40" t="s">
        <v>22</v>
      </c>
      <c r="N10" s="41"/>
      <c r="O10" s="41"/>
      <c r="P10" s="40"/>
      <c r="Q10" s="42"/>
      <c r="R10" s="43"/>
      <c r="S10" s="35"/>
      <c r="T10" s="36"/>
    </row>
    <row r="11" spans="1:20" s="37" customFormat="1" ht="39.75" customHeight="1">
      <c r="A11" s="24"/>
      <c r="B11" s="25"/>
      <c r="C11" s="26"/>
      <c r="D11" s="27"/>
      <c r="E11" s="28"/>
      <c r="F11" s="26"/>
      <c r="G11" s="27"/>
      <c r="H11" s="27"/>
      <c r="I11" s="27"/>
      <c r="J11" s="28"/>
      <c r="K11" s="44" t="s">
        <v>28</v>
      </c>
      <c r="L11" s="45" t="s">
        <v>29</v>
      </c>
      <c r="M11" s="46" t="s">
        <v>30</v>
      </c>
      <c r="N11" s="46" t="s">
        <v>31</v>
      </c>
      <c r="O11" s="46" t="s">
        <v>32</v>
      </c>
      <c r="P11" s="47" t="s">
        <v>33</v>
      </c>
      <c r="Q11" s="47" t="s">
        <v>34</v>
      </c>
      <c r="R11" s="48" t="s">
        <v>35</v>
      </c>
      <c r="S11" s="35"/>
      <c r="T11" s="36"/>
    </row>
    <row r="12" spans="1:20" s="17" customFormat="1" ht="15.75" customHeight="1">
      <c r="A12" s="49" t="s">
        <v>36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</row>
    <row r="13" spans="1:20" s="70" customFormat="1" ht="18.75" customHeight="1">
      <c r="A13" s="50">
        <v>1</v>
      </c>
      <c r="B13" s="51">
        <v>78</v>
      </c>
      <c r="C13" s="52" t="s">
        <v>37</v>
      </c>
      <c r="D13" s="53" t="s">
        <v>38</v>
      </c>
      <c r="E13" s="54"/>
      <c r="F13" s="55" t="s">
        <v>39</v>
      </c>
      <c r="G13" s="56" t="s">
        <v>40</v>
      </c>
      <c r="H13" s="57" t="s">
        <v>41</v>
      </c>
      <c r="I13" s="58" t="s">
        <v>42</v>
      </c>
      <c r="J13" s="59">
        <v>1</v>
      </c>
      <c r="K13" s="60">
        <v>0.46527777777777773</v>
      </c>
      <c r="L13" s="61">
        <v>0.5313541666666667</v>
      </c>
      <c r="M13" s="62">
        <v>0.5348379629629629</v>
      </c>
      <c r="N13" s="63">
        <f aca="true" t="shared" si="0" ref="N13:N18">M13-L13</f>
        <v>0.0034837962962962488</v>
      </c>
      <c r="O13" s="64">
        <f aca="true" t="shared" si="1" ref="O13:O18">L13-K13</f>
        <v>0.06607638888888895</v>
      </c>
      <c r="P13" s="65">
        <f>$L$9/O13/24</f>
        <v>12.611665790856533</v>
      </c>
      <c r="Q13" s="66">
        <f>SUM($L$9:$L$10)/R13/24</f>
        <v>13.420316868592723</v>
      </c>
      <c r="R13" s="67">
        <f>SUM(O13:O14)</f>
        <v>0.12418981481481489</v>
      </c>
      <c r="S13" s="68">
        <f>SUM(N13:N14)+R13</f>
        <v>0.12913194444444448</v>
      </c>
      <c r="T13" s="69"/>
    </row>
    <row r="14" spans="1:20" s="70" customFormat="1" ht="18.75" customHeight="1">
      <c r="A14" s="50"/>
      <c r="B14" s="51"/>
      <c r="C14" s="52"/>
      <c r="D14" s="53"/>
      <c r="E14" s="54"/>
      <c r="F14" s="55"/>
      <c r="G14" s="56"/>
      <c r="H14" s="57"/>
      <c r="I14" s="58"/>
      <c r="J14" s="71">
        <v>2</v>
      </c>
      <c r="K14" s="72">
        <f>M13+$R$9</f>
        <v>0.5556712962962963</v>
      </c>
      <c r="L14" s="73">
        <v>0.6137847222222222</v>
      </c>
      <c r="M14" s="74">
        <v>0.6152430555555556</v>
      </c>
      <c r="N14" s="72">
        <f t="shared" si="0"/>
        <v>0.0014583333333333393</v>
      </c>
      <c r="O14" s="75">
        <f t="shared" si="1"/>
        <v>0.05811342592592594</v>
      </c>
      <c r="P14" s="76">
        <f>$L$10/O14/24</f>
        <v>14.339772953594897</v>
      </c>
      <c r="Q14" s="66"/>
      <c r="R14" s="67"/>
      <c r="S14" s="68"/>
      <c r="T14" s="69"/>
    </row>
    <row r="15" spans="1:20" s="70" customFormat="1" ht="18.75" customHeight="1">
      <c r="A15" s="50">
        <v>2</v>
      </c>
      <c r="B15" s="51">
        <v>783</v>
      </c>
      <c r="C15" s="77" t="s">
        <v>43</v>
      </c>
      <c r="D15" s="78" t="s">
        <v>44</v>
      </c>
      <c r="E15" s="54"/>
      <c r="F15" s="77" t="s">
        <v>45</v>
      </c>
      <c r="G15" s="79" t="s">
        <v>46</v>
      </c>
      <c r="H15" s="80" t="s">
        <v>47</v>
      </c>
      <c r="I15" s="81" t="s">
        <v>48</v>
      </c>
      <c r="J15" s="59">
        <v>1</v>
      </c>
      <c r="K15" s="60">
        <v>0.5652777777777778</v>
      </c>
      <c r="L15" s="61">
        <v>0.6199074074074075</v>
      </c>
      <c r="M15" s="62">
        <v>0.632025462962963</v>
      </c>
      <c r="N15" s="63">
        <f t="shared" si="0"/>
        <v>0.012118055555555562</v>
      </c>
      <c r="O15" s="64">
        <f t="shared" si="1"/>
        <v>0.054629629629629695</v>
      </c>
      <c r="P15" s="65">
        <f>$L$9/O15/24</f>
        <v>15.254237288135576</v>
      </c>
      <c r="Q15" s="66">
        <f>SUM($L$9:$L$10)/R15/24</f>
        <v>15.061186068402904</v>
      </c>
      <c r="R15" s="67">
        <f>SUM(O15:O16)</f>
        <v>0.11065972222222209</v>
      </c>
      <c r="S15" s="68">
        <f>SUM(N15:N16)+R15</f>
        <v>0.13437500000000002</v>
      </c>
      <c r="T15" s="69">
        <v>3</v>
      </c>
    </row>
    <row r="16" spans="1:20" s="70" customFormat="1" ht="18.75" customHeight="1">
      <c r="A16" s="50"/>
      <c r="B16" s="51"/>
      <c r="C16" s="77"/>
      <c r="D16" s="78"/>
      <c r="E16" s="54"/>
      <c r="F16" s="77"/>
      <c r="G16" s="79"/>
      <c r="H16" s="80"/>
      <c r="I16" s="81"/>
      <c r="J16" s="71">
        <v>2</v>
      </c>
      <c r="K16" s="72">
        <f>M15+$R$9</f>
        <v>0.6528587962962964</v>
      </c>
      <c r="L16" s="73">
        <v>0.7088888888888888</v>
      </c>
      <c r="M16" s="74">
        <v>0.7204861111111112</v>
      </c>
      <c r="N16" s="72">
        <f t="shared" si="0"/>
        <v>0.01159722222222237</v>
      </c>
      <c r="O16" s="75">
        <f t="shared" si="1"/>
        <v>0.056030092592592395</v>
      </c>
      <c r="P16" s="76">
        <f>$L$10/O16/24</f>
        <v>14.872960132204142</v>
      </c>
      <c r="Q16" s="66"/>
      <c r="R16" s="67"/>
      <c r="S16" s="68"/>
      <c r="T16" s="69"/>
    </row>
    <row r="17" spans="1:20" s="70" customFormat="1" ht="18.75" customHeight="1">
      <c r="A17" s="50">
        <v>3</v>
      </c>
      <c r="B17" s="51">
        <v>771</v>
      </c>
      <c r="C17" s="77" t="s">
        <v>49</v>
      </c>
      <c r="D17" s="78" t="s">
        <v>50</v>
      </c>
      <c r="E17" s="54"/>
      <c r="F17" s="77" t="s">
        <v>51</v>
      </c>
      <c r="G17" s="79" t="s">
        <v>52</v>
      </c>
      <c r="H17" s="82" t="s">
        <v>53</v>
      </c>
      <c r="I17" s="83" t="s">
        <v>48</v>
      </c>
      <c r="J17" s="59">
        <v>1</v>
      </c>
      <c r="K17" s="60">
        <v>0.5652777777777778</v>
      </c>
      <c r="L17" s="61">
        <v>0.6199537037037037</v>
      </c>
      <c r="M17" s="62">
        <v>0.6322916666666667</v>
      </c>
      <c r="N17" s="63">
        <f t="shared" si="0"/>
        <v>0.012337962962962967</v>
      </c>
      <c r="O17" s="64">
        <f t="shared" si="1"/>
        <v>0.05467592592592596</v>
      </c>
      <c r="P17" s="65">
        <f>$L$9/O17/24</f>
        <v>15.241320914479246</v>
      </c>
      <c r="Q17" s="66">
        <f>SUM($L$9:$L$10)/R17/24</f>
        <v>15.095922004402981</v>
      </c>
      <c r="R17" s="67">
        <f>SUM(O17:O18)</f>
        <v>0.11040509259259257</v>
      </c>
      <c r="S17" s="68">
        <f>SUM(N17:N18)+R17</f>
        <v>0.13451388888888893</v>
      </c>
      <c r="T17" s="69">
        <v>3</v>
      </c>
    </row>
    <row r="18" spans="1:20" s="70" customFormat="1" ht="18.75" customHeight="1">
      <c r="A18" s="50"/>
      <c r="B18" s="51"/>
      <c r="C18" s="77"/>
      <c r="D18" s="78"/>
      <c r="E18" s="54"/>
      <c r="F18" s="77"/>
      <c r="G18" s="79"/>
      <c r="H18" s="82"/>
      <c r="I18" s="83"/>
      <c r="J18" s="71">
        <v>2</v>
      </c>
      <c r="K18" s="72">
        <f>M17+$R$9</f>
        <v>0.6531250000000001</v>
      </c>
      <c r="L18" s="73">
        <v>0.7088541666666667</v>
      </c>
      <c r="M18" s="74">
        <v>0.7206250000000001</v>
      </c>
      <c r="N18" s="72">
        <f t="shared" si="0"/>
        <v>0.011770833333333397</v>
      </c>
      <c r="O18" s="75">
        <f t="shared" si="1"/>
        <v>0.05572916666666661</v>
      </c>
      <c r="P18" s="76">
        <f>$L$10/O18/24</f>
        <v>14.953271028037399</v>
      </c>
      <c r="Q18" s="66"/>
      <c r="R18" s="67"/>
      <c r="S18" s="68"/>
      <c r="T18" s="69"/>
    </row>
    <row r="19" spans="1:20" ht="15.75">
      <c r="A19" s="84" t="s">
        <v>54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</row>
    <row r="20" spans="1:20" s="70" customFormat="1" ht="18.75" customHeight="1">
      <c r="A20" s="50">
        <v>1</v>
      </c>
      <c r="B20" s="51">
        <v>70</v>
      </c>
      <c r="C20" s="77" t="s">
        <v>55</v>
      </c>
      <c r="D20" s="78" t="s">
        <v>56</v>
      </c>
      <c r="E20" s="54"/>
      <c r="F20" s="85" t="s">
        <v>57</v>
      </c>
      <c r="G20" s="86" t="s">
        <v>58</v>
      </c>
      <c r="H20" s="87" t="s">
        <v>59</v>
      </c>
      <c r="I20" s="88" t="s">
        <v>60</v>
      </c>
      <c r="J20" s="59">
        <v>1</v>
      </c>
      <c r="K20" s="60">
        <v>0.5812499999999999</v>
      </c>
      <c r="L20" s="61">
        <v>0.6498842592592592</v>
      </c>
      <c r="M20" s="62">
        <v>0.6522453703703703</v>
      </c>
      <c r="N20" s="63">
        <f aca="true" t="shared" si="2" ref="N20:N27">M20-L20</f>
        <v>0.002361111111111147</v>
      </c>
      <c r="O20" s="64">
        <f aca="true" t="shared" si="3" ref="O20:O27">L20-K20</f>
        <v>0.06863425925925926</v>
      </c>
      <c r="P20" s="65">
        <f>$L$9/O20/24</f>
        <v>12.141652613827993</v>
      </c>
      <c r="Q20" s="66">
        <f>SUM($L$9:$L$10)/R20/24</f>
        <v>13.541470754184695</v>
      </c>
      <c r="R20" s="67">
        <f>SUM(O20:O21)</f>
        <v>0.12307870370370366</v>
      </c>
      <c r="S20" s="68">
        <f>SUM(N20:N21)+R20</f>
        <v>0.13651620370370365</v>
      </c>
      <c r="T20" s="69" t="s">
        <v>61</v>
      </c>
    </row>
    <row r="21" spans="1:20" s="70" customFormat="1" ht="18.75" customHeight="1">
      <c r="A21" s="50"/>
      <c r="B21" s="51"/>
      <c r="C21" s="77"/>
      <c r="D21" s="78"/>
      <c r="E21" s="54"/>
      <c r="F21" s="85"/>
      <c r="G21" s="86"/>
      <c r="H21" s="87"/>
      <c r="I21" s="88"/>
      <c r="J21" s="71">
        <v>2</v>
      </c>
      <c r="K21" s="72">
        <f>M20+$R$9</f>
        <v>0.6730787037037037</v>
      </c>
      <c r="L21" s="73">
        <v>0.7275231481481481</v>
      </c>
      <c r="M21" s="74">
        <v>0.738599537037037</v>
      </c>
      <c r="N21" s="72">
        <f t="shared" si="2"/>
        <v>0.011076388888888844</v>
      </c>
      <c r="O21" s="75">
        <f t="shared" si="3"/>
        <v>0.054444444444444406</v>
      </c>
      <c r="P21" s="76">
        <f>$L$10/O21/24</f>
        <v>15.306122448979602</v>
      </c>
      <c r="Q21" s="66"/>
      <c r="R21" s="67"/>
      <c r="S21" s="68"/>
      <c r="T21" s="69"/>
    </row>
    <row r="22" spans="1:20" s="70" customFormat="1" ht="18.75" customHeight="1">
      <c r="A22" s="50">
        <v>2</v>
      </c>
      <c r="B22" s="51">
        <v>69</v>
      </c>
      <c r="C22" s="89" t="s">
        <v>62</v>
      </c>
      <c r="D22" s="90" t="s">
        <v>63</v>
      </c>
      <c r="E22" s="91"/>
      <c r="F22" s="85" t="s">
        <v>64</v>
      </c>
      <c r="G22" s="86" t="s">
        <v>56</v>
      </c>
      <c r="H22" s="92" t="s">
        <v>65</v>
      </c>
      <c r="I22" s="88" t="s">
        <v>60</v>
      </c>
      <c r="J22" s="59">
        <v>1</v>
      </c>
      <c r="K22" s="60">
        <v>0.5555555555555556</v>
      </c>
      <c r="L22" s="61">
        <v>0.6178935185185185</v>
      </c>
      <c r="M22" s="62">
        <v>0.6220717592592593</v>
      </c>
      <c r="N22" s="63">
        <f t="shared" si="2"/>
        <v>0.004178240740740802</v>
      </c>
      <c r="O22" s="64">
        <f t="shared" si="3"/>
        <v>0.0623379629629629</v>
      </c>
      <c r="P22" s="65">
        <f>$L$9/O22/24</f>
        <v>13.367991088005956</v>
      </c>
      <c r="Q22" s="66">
        <f>SUM($L$9:$L$10)/R22/24</f>
        <v>12.234494477485148</v>
      </c>
      <c r="R22" s="67">
        <f>SUM(O22:O23)</f>
        <v>0.13622685185185168</v>
      </c>
      <c r="S22" s="68">
        <f>SUM(N22:N23)+R22</f>
        <v>0.14758101851851846</v>
      </c>
      <c r="T22" s="69"/>
    </row>
    <row r="23" spans="1:20" s="70" customFormat="1" ht="18.75" customHeight="1">
      <c r="A23" s="50"/>
      <c r="B23" s="51"/>
      <c r="C23" s="89"/>
      <c r="D23" s="90"/>
      <c r="E23" s="91"/>
      <c r="F23" s="85"/>
      <c r="G23" s="86"/>
      <c r="H23" s="92"/>
      <c r="I23" s="88"/>
      <c r="J23" s="71">
        <v>2</v>
      </c>
      <c r="K23" s="72">
        <f>M22+$R$9</f>
        <v>0.6429050925925927</v>
      </c>
      <c r="L23" s="73">
        <v>0.7167939814814814</v>
      </c>
      <c r="M23" s="74">
        <v>0.7239699074074074</v>
      </c>
      <c r="N23" s="72">
        <f t="shared" si="2"/>
        <v>0.0071759259259259744</v>
      </c>
      <c r="O23" s="75">
        <f t="shared" si="3"/>
        <v>0.07388888888888878</v>
      </c>
      <c r="P23" s="76">
        <f>$L$10/O23/24</f>
        <v>11.27819548872182</v>
      </c>
      <c r="Q23" s="66"/>
      <c r="R23" s="67"/>
      <c r="S23" s="68"/>
      <c r="T23" s="69"/>
    </row>
    <row r="24" spans="1:20" s="70" customFormat="1" ht="18.75" customHeight="1">
      <c r="A24" s="50">
        <v>3</v>
      </c>
      <c r="B24" s="51">
        <v>72</v>
      </c>
      <c r="C24" s="77" t="s">
        <v>66</v>
      </c>
      <c r="D24" s="78" t="s">
        <v>56</v>
      </c>
      <c r="E24" s="54"/>
      <c r="F24" s="93" t="s">
        <v>67</v>
      </c>
      <c r="G24" s="94" t="s">
        <v>68</v>
      </c>
      <c r="H24" s="87" t="s">
        <v>59</v>
      </c>
      <c r="I24" s="95" t="s">
        <v>60</v>
      </c>
      <c r="J24" s="59">
        <v>1</v>
      </c>
      <c r="K24" s="60">
        <v>0.5555555555555556</v>
      </c>
      <c r="L24" s="61">
        <v>0.617974537037037</v>
      </c>
      <c r="M24" s="62">
        <v>0.6229745370370371</v>
      </c>
      <c r="N24" s="63">
        <f t="shared" si="2"/>
        <v>0.0050000000000001155</v>
      </c>
      <c r="O24" s="64">
        <f t="shared" si="3"/>
        <v>0.062418981481481395</v>
      </c>
      <c r="P24" s="65">
        <f>$L$9/O24/24</f>
        <v>13.35063971815318</v>
      </c>
      <c r="Q24" s="66">
        <f>SUM($L$9:$L$10)/R24/24</f>
        <v>12.297181895815568</v>
      </c>
      <c r="R24" s="67">
        <f>SUM(O24:O25)</f>
        <v>0.13553240740740713</v>
      </c>
      <c r="S24" s="68">
        <f>SUM(N24:N25)+R24</f>
        <v>0.14763888888888876</v>
      </c>
      <c r="T24" s="69"/>
    </row>
    <row r="25" spans="1:20" s="70" customFormat="1" ht="18.75" customHeight="1">
      <c r="A25" s="50"/>
      <c r="B25" s="51"/>
      <c r="C25" s="77"/>
      <c r="D25" s="78"/>
      <c r="E25" s="54"/>
      <c r="F25" s="93"/>
      <c r="G25" s="94"/>
      <c r="H25" s="87"/>
      <c r="I25" s="95"/>
      <c r="J25" s="71">
        <v>2</v>
      </c>
      <c r="K25" s="72">
        <f>M24+$R$9</f>
        <v>0.6438078703703705</v>
      </c>
      <c r="L25" s="73">
        <v>0.7169212962962962</v>
      </c>
      <c r="M25" s="74">
        <v>0.7240277777777777</v>
      </c>
      <c r="N25" s="72">
        <f t="shared" si="2"/>
        <v>0.007106481481481519</v>
      </c>
      <c r="O25" s="75">
        <f t="shared" si="3"/>
        <v>0.07311342592592573</v>
      </c>
      <c r="P25" s="76">
        <f>$L$10/O25/24</f>
        <v>11.397815418711444</v>
      </c>
      <c r="Q25" s="66"/>
      <c r="R25" s="67"/>
      <c r="S25" s="68"/>
      <c r="T25" s="69"/>
    </row>
    <row r="26" spans="1:20" s="70" customFormat="1" ht="18.75" customHeight="1">
      <c r="A26" s="50">
        <v>4</v>
      </c>
      <c r="B26" s="51">
        <v>71</v>
      </c>
      <c r="C26" s="77" t="s">
        <v>69</v>
      </c>
      <c r="D26" s="78" t="s">
        <v>56</v>
      </c>
      <c r="E26" s="54"/>
      <c r="F26" s="77" t="s">
        <v>70</v>
      </c>
      <c r="G26" s="79" t="s">
        <v>71</v>
      </c>
      <c r="H26" s="80" t="s">
        <v>59</v>
      </c>
      <c r="I26" s="83" t="s">
        <v>60</v>
      </c>
      <c r="J26" s="59">
        <v>1</v>
      </c>
      <c r="K26" s="60">
        <v>0.5555555555555556</v>
      </c>
      <c r="L26" s="61">
        <v>0.6179398148148149</v>
      </c>
      <c r="M26" s="62">
        <v>0.6265393518518518</v>
      </c>
      <c r="N26" s="63">
        <f t="shared" si="2"/>
        <v>0.008599537037036975</v>
      </c>
      <c r="O26" s="64">
        <f t="shared" si="3"/>
        <v>0.06238425925925928</v>
      </c>
      <c r="P26" s="65">
        <f>$L$9/O26/24</f>
        <v>13.358070500927639</v>
      </c>
      <c r="Q26" s="66">
        <f>SUM($L$9:$L$10)/R26/24</f>
        <v>12.637121544537086</v>
      </c>
      <c r="R26" s="67">
        <f>SUM(O26:O27)</f>
        <v>0.131886574074074</v>
      </c>
      <c r="S26" s="68">
        <f>SUM(N26:N27)+R26</f>
        <v>0.14832175925925917</v>
      </c>
      <c r="T26" s="69"/>
    </row>
    <row r="27" spans="1:20" s="70" customFormat="1" ht="19.5" customHeight="1">
      <c r="A27" s="50"/>
      <c r="B27" s="51"/>
      <c r="C27" s="77"/>
      <c r="D27" s="78"/>
      <c r="E27" s="54"/>
      <c r="F27" s="77"/>
      <c r="G27" s="79"/>
      <c r="H27" s="80"/>
      <c r="I27" s="83"/>
      <c r="J27" s="71">
        <v>2</v>
      </c>
      <c r="K27" s="72">
        <f>M26+$R$9</f>
        <v>0.6473726851851852</v>
      </c>
      <c r="L27" s="73">
        <v>0.7168749999999999</v>
      </c>
      <c r="M27" s="74">
        <v>0.7247106481481481</v>
      </c>
      <c r="N27" s="72">
        <f t="shared" si="2"/>
        <v>0.007835648148148189</v>
      </c>
      <c r="O27" s="75">
        <f t="shared" si="3"/>
        <v>0.06950231481481473</v>
      </c>
      <c r="P27" s="76">
        <f>$L$10/O27/24</f>
        <v>11.990008326394687</v>
      </c>
      <c r="Q27" s="66"/>
      <c r="R27" s="67"/>
      <c r="S27" s="68"/>
      <c r="T27" s="69"/>
    </row>
    <row r="28" spans="1:20" ht="15.75">
      <c r="A28" s="84" t="s">
        <v>72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</row>
    <row r="29" spans="1:20" s="70" customFormat="1" ht="18.75" customHeight="1">
      <c r="A29" s="50">
        <v>1</v>
      </c>
      <c r="B29" s="51">
        <v>53</v>
      </c>
      <c r="C29" s="77" t="s">
        <v>73</v>
      </c>
      <c r="D29" s="78" t="s">
        <v>74</v>
      </c>
      <c r="E29" s="54"/>
      <c r="F29" s="77" t="s">
        <v>75</v>
      </c>
      <c r="G29" s="79" t="s">
        <v>76</v>
      </c>
      <c r="H29" s="80" t="s">
        <v>77</v>
      </c>
      <c r="I29" s="83" t="s">
        <v>48</v>
      </c>
      <c r="J29" s="59">
        <v>1</v>
      </c>
      <c r="K29" s="60">
        <v>0.5652777777777778</v>
      </c>
      <c r="L29" s="61">
        <v>0.6199305555555555</v>
      </c>
      <c r="M29" s="62">
        <v>0.6215277777777778</v>
      </c>
      <c r="N29" s="63">
        <f aca="true" t="shared" si="4" ref="N29:N50">M29-L29</f>
        <v>0.0015972222222222499</v>
      </c>
      <c r="O29" s="64">
        <f aca="true" t="shared" si="5" ref="O29:O50">L29-K29</f>
        <v>0.05465277777777777</v>
      </c>
      <c r="P29" s="65">
        <f>$L$9/O29/24</f>
        <v>15.247776365946635</v>
      </c>
      <c r="Q29" s="66">
        <f>SUM($L$9:$L$10)/R29/24</f>
        <v>15.497201894102467</v>
      </c>
      <c r="R29" s="67">
        <f>SUM(O29:O30)</f>
        <v>0.1075462962962962</v>
      </c>
      <c r="S29" s="68">
        <f>SUM(N29:N30)+R29</f>
        <v>0.11260416666666662</v>
      </c>
      <c r="T29" s="69">
        <v>3</v>
      </c>
    </row>
    <row r="30" spans="1:20" s="70" customFormat="1" ht="18.75" customHeight="1">
      <c r="A30" s="50"/>
      <c r="B30" s="51"/>
      <c r="C30" s="77"/>
      <c r="D30" s="78"/>
      <c r="E30" s="54"/>
      <c r="F30" s="77"/>
      <c r="G30" s="79"/>
      <c r="H30" s="80"/>
      <c r="I30" s="83"/>
      <c r="J30" s="71">
        <v>2</v>
      </c>
      <c r="K30" s="72">
        <f>M29+$R$9</f>
        <v>0.6423611111111112</v>
      </c>
      <c r="L30" s="73">
        <v>0.6952546296296296</v>
      </c>
      <c r="M30" s="74">
        <v>0.6987152777777778</v>
      </c>
      <c r="N30" s="72">
        <f t="shared" si="4"/>
        <v>0.003460648148148171</v>
      </c>
      <c r="O30" s="75">
        <f t="shared" si="5"/>
        <v>0.05289351851851842</v>
      </c>
      <c r="P30" s="76">
        <f>$L$10/O30/24</f>
        <v>15.754923413566766</v>
      </c>
      <c r="Q30" s="66"/>
      <c r="R30" s="67"/>
      <c r="S30" s="68"/>
      <c r="T30" s="69"/>
    </row>
    <row r="31" spans="1:20" s="70" customFormat="1" ht="18.75" customHeight="1">
      <c r="A31" s="50">
        <v>2</v>
      </c>
      <c r="B31" s="51">
        <v>74</v>
      </c>
      <c r="C31" s="77" t="s">
        <v>78</v>
      </c>
      <c r="D31" s="78" t="s">
        <v>79</v>
      </c>
      <c r="E31" s="54"/>
      <c r="F31" s="77" t="s">
        <v>80</v>
      </c>
      <c r="G31" s="79" t="s">
        <v>81</v>
      </c>
      <c r="H31" s="80" t="s">
        <v>53</v>
      </c>
      <c r="I31" s="83" t="s">
        <v>48</v>
      </c>
      <c r="J31" s="59">
        <v>1</v>
      </c>
      <c r="K31" s="60">
        <v>0.5652777777777778</v>
      </c>
      <c r="L31" s="61">
        <v>0.6199768518518519</v>
      </c>
      <c r="M31" s="62">
        <v>0.6250925925925926</v>
      </c>
      <c r="N31" s="63">
        <f t="shared" si="4"/>
        <v>0.005115740740740726</v>
      </c>
      <c r="O31" s="64">
        <f t="shared" si="5"/>
        <v>0.05469907407407415</v>
      </c>
      <c r="P31" s="65">
        <f>$L$9/O31/24</f>
        <v>15.234870926787961</v>
      </c>
      <c r="Q31" s="66">
        <f>SUM($L$9:$L$10)/R31/24</f>
        <v>15.478877781360842</v>
      </c>
      <c r="R31" s="67">
        <f>SUM(O31:O32)</f>
        <v>0.10767361111111118</v>
      </c>
      <c r="S31" s="68">
        <f>SUM(N31:N32)+R31</f>
        <v>0.11402777777777784</v>
      </c>
      <c r="T31" s="69">
        <v>3</v>
      </c>
    </row>
    <row r="32" spans="1:20" s="70" customFormat="1" ht="19.5" customHeight="1">
      <c r="A32" s="50"/>
      <c r="B32" s="51"/>
      <c r="C32" s="77"/>
      <c r="D32" s="78"/>
      <c r="E32" s="54"/>
      <c r="F32" s="77"/>
      <c r="G32" s="79"/>
      <c r="H32" s="80"/>
      <c r="I32" s="83"/>
      <c r="J32" s="71">
        <v>2</v>
      </c>
      <c r="K32" s="72">
        <f>M31+$R$9</f>
        <v>0.645925925925926</v>
      </c>
      <c r="L32" s="73">
        <v>0.698900462962963</v>
      </c>
      <c r="M32" s="74">
        <v>0.700138888888889</v>
      </c>
      <c r="N32" s="72">
        <f t="shared" si="4"/>
        <v>0.0012384259259259345</v>
      </c>
      <c r="O32" s="75">
        <f t="shared" si="5"/>
        <v>0.05297453703703703</v>
      </c>
      <c r="P32" s="76">
        <f>$L$10/O32/24</f>
        <v>15.730828053310033</v>
      </c>
      <c r="Q32" s="66"/>
      <c r="R32" s="67"/>
      <c r="S32" s="68"/>
      <c r="T32" s="69"/>
    </row>
    <row r="33" spans="1:20" s="70" customFormat="1" ht="18.75" customHeight="1">
      <c r="A33" s="50">
        <v>3</v>
      </c>
      <c r="B33" s="51">
        <v>64</v>
      </c>
      <c r="C33" s="77" t="s">
        <v>82</v>
      </c>
      <c r="D33" s="53" t="s">
        <v>83</v>
      </c>
      <c r="E33" s="54"/>
      <c r="F33" s="55" t="s">
        <v>84</v>
      </c>
      <c r="G33" s="56" t="s">
        <v>85</v>
      </c>
      <c r="H33" s="57" t="s">
        <v>86</v>
      </c>
      <c r="I33" s="96" t="s">
        <v>87</v>
      </c>
      <c r="J33" s="59">
        <v>1</v>
      </c>
      <c r="K33" s="60">
        <v>0.46527777777777773</v>
      </c>
      <c r="L33" s="61">
        <v>0.5316435185185185</v>
      </c>
      <c r="M33" s="62">
        <v>0.533912037037037</v>
      </c>
      <c r="N33" s="63">
        <f t="shared" si="4"/>
        <v>0.002268518518518503</v>
      </c>
      <c r="O33" s="64">
        <f t="shared" si="5"/>
        <v>0.06636574074074081</v>
      </c>
      <c r="P33" s="65">
        <f>$L$9/O33/24</f>
        <v>12.55667945587721</v>
      </c>
      <c r="Q33" s="66">
        <f>SUM($L$9:$L$10)/R33/24</f>
        <v>13.318534961154278</v>
      </c>
      <c r="R33" s="67">
        <f>SUM(O33:O34)</f>
        <v>0.12513888888888886</v>
      </c>
      <c r="S33" s="68">
        <f>SUM(N33:N34)+R33</f>
        <v>0.12881944444444443</v>
      </c>
      <c r="T33" s="69"/>
    </row>
    <row r="34" spans="1:20" s="70" customFormat="1" ht="18.75" customHeight="1">
      <c r="A34" s="50"/>
      <c r="B34" s="51"/>
      <c r="C34" s="77"/>
      <c r="D34" s="53"/>
      <c r="E34" s="54"/>
      <c r="F34" s="55"/>
      <c r="G34" s="56"/>
      <c r="H34" s="57"/>
      <c r="I34" s="96"/>
      <c r="J34" s="71">
        <v>2</v>
      </c>
      <c r="K34" s="72">
        <f>M33+$R$9</f>
        <v>0.5547453703703704</v>
      </c>
      <c r="L34" s="73">
        <v>0.6135185185185185</v>
      </c>
      <c r="M34" s="74">
        <v>0.6149305555555555</v>
      </c>
      <c r="N34" s="72">
        <f t="shared" si="4"/>
        <v>0.0014120370370370727</v>
      </c>
      <c r="O34" s="75">
        <f t="shared" si="5"/>
        <v>0.05877314814814805</v>
      </c>
      <c r="P34" s="76">
        <f>$L$10/O34/24</f>
        <v>14.178810555336772</v>
      </c>
      <c r="Q34" s="66"/>
      <c r="R34" s="67"/>
      <c r="S34" s="68"/>
      <c r="T34" s="69"/>
    </row>
    <row r="35" spans="1:20" s="70" customFormat="1" ht="18.75" customHeight="1">
      <c r="A35" s="50">
        <v>4</v>
      </c>
      <c r="B35" s="51">
        <v>65</v>
      </c>
      <c r="C35" s="77" t="s">
        <v>88</v>
      </c>
      <c r="D35" s="78" t="s">
        <v>56</v>
      </c>
      <c r="E35" s="54"/>
      <c r="F35" s="55" t="s">
        <v>89</v>
      </c>
      <c r="G35" s="56" t="s">
        <v>90</v>
      </c>
      <c r="H35" s="57" t="s">
        <v>91</v>
      </c>
      <c r="I35" s="58" t="s">
        <v>42</v>
      </c>
      <c r="J35" s="59">
        <v>1</v>
      </c>
      <c r="K35" s="60">
        <v>0.46527777777777773</v>
      </c>
      <c r="L35" s="61">
        <v>0.5318981481481482</v>
      </c>
      <c r="M35" s="62">
        <v>0.5338310185185186</v>
      </c>
      <c r="N35" s="63">
        <f t="shared" si="4"/>
        <v>0.0019328703703703765</v>
      </c>
      <c r="O35" s="64">
        <f t="shared" si="5"/>
        <v>0.06662037037037044</v>
      </c>
      <c r="P35" s="65">
        <f>$L$9/O35/24</f>
        <v>12.508686587908256</v>
      </c>
      <c r="Q35" s="66">
        <f>SUM($L$9:$L$10)/R35/24</f>
        <v>13.260889584676308</v>
      </c>
      <c r="R35" s="67">
        <f>SUM(O35:O36)</f>
        <v>0.12568287037037035</v>
      </c>
      <c r="S35" s="68">
        <f>SUM(N35:N36)+R35</f>
        <v>0.1290856481481481</v>
      </c>
      <c r="T35" s="69"/>
    </row>
    <row r="36" spans="1:20" s="70" customFormat="1" ht="18.75" customHeight="1">
      <c r="A36" s="50"/>
      <c r="B36" s="51"/>
      <c r="C36" s="77"/>
      <c r="D36" s="78"/>
      <c r="E36" s="54"/>
      <c r="F36" s="55"/>
      <c r="G36" s="56"/>
      <c r="H36" s="57"/>
      <c r="I36" s="58"/>
      <c r="J36" s="71">
        <v>2</v>
      </c>
      <c r="K36" s="72">
        <f>M35+$R$9</f>
        <v>0.5546643518518519</v>
      </c>
      <c r="L36" s="73">
        <v>0.6137268518518518</v>
      </c>
      <c r="M36" s="74">
        <v>0.6151967592592592</v>
      </c>
      <c r="N36" s="72">
        <f t="shared" si="4"/>
        <v>0.0014699074074073781</v>
      </c>
      <c r="O36" s="75">
        <f t="shared" si="5"/>
        <v>0.05906249999999991</v>
      </c>
      <c r="P36" s="76">
        <f>$L$10/O36/24</f>
        <v>14.109347442680798</v>
      </c>
      <c r="Q36" s="66"/>
      <c r="R36" s="67"/>
      <c r="S36" s="68"/>
      <c r="T36" s="69"/>
    </row>
    <row r="37" spans="1:20" s="70" customFormat="1" ht="18.75" customHeight="1">
      <c r="A37" s="50">
        <v>5</v>
      </c>
      <c r="B37" s="51">
        <v>63</v>
      </c>
      <c r="C37" s="77" t="s">
        <v>92</v>
      </c>
      <c r="D37" s="53" t="s">
        <v>56</v>
      </c>
      <c r="E37" s="54"/>
      <c r="F37" s="97" t="s">
        <v>93</v>
      </c>
      <c r="G37" s="98" t="s">
        <v>94</v>
      </c>
      <c r="H37" s="99" t="s">
        <v>91</v>
      </c>
      <c r="I37" s="100" t="s">
        <v>42</v>
      </c>
      <c r="J37" s="59">
        <v>1</v>
      </c>
      <c r="K37" s="60">
        <v>0.46527777777777773</v>
      </c>
      <c r="L37" s="61">
        <v>0.5315277777777777</v>
      </c>
      <c r="M37" s="62">
        <v>0.5341203703703704</v>
      </c>
      <c r="N37" s="63">
        <f t="shared" si="4"/>
        <v>0.002592592592592702</v>
      </c>
      <c r="O37" s="64">
        <f t="shared" si="5"/>
        <v>0.06624999999999998</v>
      </c>
      <c r="P37" s="65">
        <f>$L$9/O37/24</f>
        <v>12.578616352201264</v>
      </c>
      <c r="Q37" s="66">
        <f>SUM($L$9:$L$10)/R37/24</f>
        <v>13.33950903195925</v>
      </c>
      <c r="R37" s="67">
        <f>SUM(O37:O38)</f>
        <v>0.12494212962962953</v>
      </c>
      <c r="S37" s="68">
        <f>SUM(N37:N38)+R37</f>
        <v>0.1313541666666666</v>
      </c>
      <c r="T37" s="69"/>
    </row>
    <row r="38" spans="1:20" s="70" customFormat="1" ht="18.75" customHeight="1">
      <c r="A38" s="50"/>
      <c r="B38" s="51"/>
      <c r="C38" s="77"/>
      <c r="D38" s="53"/>
      <c r="E38" s="54"/>
      <c r="F38" s="97"/>
      <c r="G38" s="98"/>
      <c r="H38" s="99"/>
      <c r="I38" s="100"/>
      <c r="J38" s="71">
        <v>2</v>
      </c>
      <c r="K38" s="72">
        <f>M37+$R$9</f>
        <v>0.5549537037037038</v>
      </c>
      <c r="L38" s="73">
        <v>0.6136458333333333</v>
      </c>
      <c r="M38" s="74">
        <v>0.6174652777777777</v>
      </c>
      <c r="N38" s="72">
        <f t="shared" si="4"/>
        <v>0.0038194444444443754</v>
      </c>
      <c r="O38" s="75">
        <f t="shared" si="5"/>
        <v>0.05869212962962955</v>
      </c>
      <c r="P38" s="76">
        <f>$L$10/O38/24</f>
        <v>14.198382961940466</v>
      </c>
      <c r="Q38" s="66"/>
      <c r="R38" s="67"/>
      <c r="S38" s="68"/>
      <c r="T38" s="69"/>
    </row>
    <row r="39" spans="1:20" s="70" customFormat="1" ht="18.75" customHeight="1">
      <c r="A39" s="50">
        <v>6</v>
      </c>
      <c r="B39" s="51">
        <v>772</v>
      </c>
      <c r="C39" s="89" t="s">
        <v>95</v>
      </c>
      <c r="D39" s="101" t="s">
        <v>96</v>
      </c>
      <c r="E39" s="91"/>
      <c r="F39" s="77" t="s">
        <v>97</v>
      </c>
      <c r="G39" s="78" t="s">
        <v>98</v>
      </c>
      <c r="H39" s="80" t="s">
        <v>99</v>
      </c>
      <c r="I39" s="83" t="s">
        <v>48</v>
      </c>
      <c r="J39" s="59">
        <v>1</v>
      </c>
      <c r="K39" s="60">
        <v>0.5652777777777778</v>
      </c>
      <c r="L39" s="61">
        <v>0.6199421296296296</v>
      </c>
      <c r="M39" s="62">
        <v>0.6317592592592592</v>
      </c>
      <c r="N39" s="63">
        <f t="shared" si="4"/>
        <v>0.011817129629629664</v>
      </c>
      <c r="O39" s="64">
        <f t="shared" si="5"/>
        <v>0.05466435185185181</v>
      </c>
      <c r="P39" s="65">
        <f>$L$9/O39/24</f>
        <v>15.244547956807125</v>
      </c>
      <c r="Q39" s="66">
        <f>SUM($L$9:$L$10)/R39/24</f>
        <v>15.202702702702702</v>
      </c>
      <c r="R39" s="67">
        <f>SUM(O39:O40)</f>
        <v>0.10962962962962963</v>
      </c>
      <c r="S39" s="68">
        <f>SUM(N39:N40)+R39</f>
        <v>0.13402777777777786</v>
      </c>
      <c r="T39" s="69">
        <v>3</v>
      </c>
    </row>
    <row r="40" spans="1:20" s="70" customFormat="1" ht="18.75" customHeight="1">
      <c r="A40" s="50"/>
      <c r="B40" s="51"/>
      <c r="C40" s="89"/>
      <c r="D40" s="101"/>
      <c r="E40" s="91"/>
      <c r="F40" s="77"/>
      <c r="G40" s="78"/>
      <c r="H40" s="80"/>
      <c r="I40" s="83"/>
      <c r="J40" s="71">
        <v>2</v>
      </c>
      <c r="K40" s="72">
        <f>M39+$R$9</f>
        <v>0.6525925925925926</v>
      </c>
      <c r="L40" s="73">
        <v>0.7075578703703704</v>
      </c>
      <c r="M40" s="74">
        <v>0.720138888888889</v>
      </c>
      <c r="N40" s="72">
        <f t="shared" si="4"/>
        <v>0.01258101851851856</v>
      </c>
      <c r="O40" s="75">
        <f t="shared" si="5"/>
        <v>0.05496527777777782</v>
      </c>
      <c r="P40" s="76">
        <f>$L$10/O40/24</f>
        <v>15.16108654453568</v>
      </c>
      <c r="Q40" s="66"/>
      <c r="R40" s="67"/>
      <c r="S40" s="68"/>
      <c r="T40" s="69"/>
    </row>
    <row r="41" spans="1:20" s="70" customFormat="1" ht="18.75" customHeight="1">
      <c r="A41" s="50">
        <v>7</v>
      </c>
      <c r="B41" s="51">
        <v>770</v>
      </c>
      <c r="C41" s="77" t="s">
        <v>100</v>
      </c>
      <c r="D41" s="78" t="s">
        <v>101</v>
      </c>
      <c r="E41" s="54"/>
      <c r="F41" s="77" t="s">
        <v>102</v>
      </c>
      <c r="G41" s="79" t="s">
        <v>103</v>
      </c>
      <c r="H41" s="80" t="s">
        <v>53</v>
      </c>
      <c r="I41" s="83" t="s">
        <v>48</v>
      </c>
      <c r="J41" s="59">
        <v>1</v>
      </c>
      <c r="K41" s="60">
        <v>0.5652777777777778</v>
      </c>
      <c r="L41" s="61">
        <v>0.6199652777777778</v>
      </c>
      <c r="M41" s="62">
        <v>0.631712962962963</v>
      </c>
      <c r="N41" s="63">
        <f t="shared" si="4"/>
        <v>0.011747685185185208</v>
      </c>
      <c r="O41" s="64">
        <f t="shared" si="5"/>
        <v>0.0546875</v>
      </c>
      <c r="P41" s="65">
        <f>$L$9/O41/24</f>
        <v>15.238095238095239</v>
      </c>
      <c r="Q41" s="66">
        <f>SUM($L$9:$L$10)/R41/24</f>
        <v>15.020340043809332</v>
      </c>
      <c r="R41" s="67">
        <f>SUM(O41:O42)</f>
        <v>0.1109606481481481</v>
      </c>
      <c r="S41" s="68">
        <f>SUM(N41:N42)+R41</f>
        <v>0.1342361111111111</v>
      </c>
      <c r="T41" s="69">
        <v>3</v>
      </c>
    </row>
    <row r="42" spans="1:20" s="70" customFormat="1" ht="19.5" customHeight="1">
      <c r="A42" s="50"/>
      <c r="B42" s="51"/>
      <c r="C42" s="77"/>
      <c r="D42" s="78"/>
      <c r="E42" s="54"/>
      <c r="F42" s="77"/>
      <c r="G42" s="79"/>
      <c r="H42" s="80"/>
      <c r="I42" s="83"/>
      <c r="J42" s="71">
        <v>2</v>
      </c>
      <c r="K42" s="72">
        <f>M41+$R$9</f>
        <v>0.6525462962962963</v>
      </c>
      <c r="L42" s="73">
        <v>0.7088194444444444</v>
      </c>
      <c r="M42" s="74">
        <v>0.7203472222222222</v>
      </c>
      <c r="N42" s="72">
        <f t="shared" si="4"/>
        <v>0.011527777777777803</v>
      </c>
      <c r="O42" s="75">
        <f t="shared" si="5"/>
        <v>0.0562731481481481</v>
      </c>
      <c r="P42" s="76">
        <f>$L$10/O42/24</f>
        <v>14.808720691073646</v>
      </c>
      <c r="Q42" s="66"/>
      <c r="R42" s="67"/>
      <c r="S42" s="68"/>
      <c r="T42" s="69"/>
    </row>
    <row r="43" spans="1:20" s="70" customFormat="1" ht="18.75" customHeight="1">
      <c r="A43" s="50">
        <v>8</v>
      </c>
      <c r="B43" s="51">
        <v>73</v>
      </c>
      <c r="C43" s="77" t="s">
        <v>104</v>
      </c>
      <c r="D43" s="90" t="s">
        <v>105</v>
      </c>
      <c r="E43" s="102"/>
      <c r="F43" s="103" t="s">
        <v>106</v>
      </c>
      <c r="G43" s="98" t="s">
        <v>107</v>
      </c>
      <c r="H43" s="99" t="s">
        <v>59</v>
      </c>
      <c r="I43" s="100" t="s">
        <v>60</v>
      </c>
      <c r="J43" s="59">
        <v>1</v>
      </c>
      <c r="K43" s="60">
        <v>0.5812499999999999</v>
      </c>
      <c r="L43" s="61">
        <v>0.6498611111111111</v>
      </c>
      <c r="M43" s="62">
        <v>0.6522106481481481</v>
      </c>
      <c r="N43" s="63">
        <f t="shared" si="4"/>
        <v>0.0023495370370369972</v>
      </c>
      <c r="O43" s="64">
        <f t="shared" si="5"/>
        <v>0.06861111111111118</v>
      </c>
      <c r="P43" s="65">
        <f>$L$9/O43/24</f>
        <v>12.145748987854239</v>
      </c>
      <c r="Q43" s="66">
        <f>SUM($L$9:$L$10)/R43/24</f>
        <v>13.541470754184695</v>
      </c>
      <c r="R43" s="67">
        <f>SUM(O43:O44)</f>
        <v>0.12307870370370366</v>
      </c>
      <c r="S43" s="68">
        <f>SUM(N43:N44)+R43</f>
        <v>0.1364699074074074</v>
      </c>
      <c r="T43" s="69"/>
    </row>
    <row r="44" spans="1:20" s="70" customFormat="1" ht="18.75" customHeight="1">
      <c r="A44" s="50"/>
      <c r="B44" s="51"/>
      <c r="C44" s="77"/>
      <c r="D44" s="90"/>
      <c r="E44" s="102"/>
      <c r="F44" s="103"/>
      <c r="G44" s="98"/>
      <c r="H44" s="99"/>
      <c r="I44" s="100"/>
      <c r="J44" s="71">
        <v>2</v>
      </c>
      <c r="K44" s="72">
        <f>M43+$R$9</f>
        <v>0.6730439814814815</v>
      </c>
      <c r="L44" s="73">
        <v>0.727511574074074</v>
      </c>
      <c r="M44" s="74">
        <v>0.7385532407407407</v>
      </c>
      <c r="N44" s="72">
        <f t="shared" si="4"/>
        <v>0.011041666666666727</v>
      </c>
      <c r="O44" s="75">
        <f t="shared" si="5"/>
        <v>0.054467592592592484</v>
      </c>
      <c r="P44" s="76">
        <f>$L$10/O44/24</f>
        <v>15.29961750956229</v>
      </c>
      <c r="Q44" s="66"/>
      <c r="R44" s="67"/>
      <c r="S44" s="68"/>
      <c r="T44" s="69"/>
    </row>
    <row r="45" spans="1:20" s="70" customFormat="1" ht="18.75" customHeight="1">
      <c r="A45" s="50">
        <v>9</v>
      </c>
      <c r="B45" s="51">
        <v>61</v>
      </c>
      <c r="C45" s="52" t="s">
        <v>108</v>
      </c>
      <c r="D45" s="53" t="s">
        <v>109</v>
      </c>
      <c r="E45" s="54"/>
      <c r="F45" s="77" t="s">
        <v>110</v>
      </c>
      <c r="G45" s="79" t="s">
        <v>56</v>
      </c>
      <c r="H45" s="57" t="s">
        <v>91</v>
      </c>
      <c r="I45" s="58" t="s">
        <v>42</v>
      </c>
      <c r="J45" s="59">
        <v>1</v>
      </c>
      <c r="K45" s="60">
        <v>0.46527777777777773</v>
      </c>
      <c r="L45" s="61">
        <v>0.5315625</v>
      </c>
      <c r="M45" s="62">
        <v>0.5346643518518518</v>
      </c>
      <c r="N45" s="63">
        <f t="shared" si="4"/>
        <v>0.0031018518518517446</v>
      </c>
      <c r="O45" s="64">
        <f t="shared" si="5"/>
        <v>0.06628472222222231</v>
      </c>
      <c r="P45" s="65">
        <f>$L$9/O45/24</f>
        <v>12.572027239392334</v>
      </c>
      <c r="Q45" s="66">
        <f>SUM($L$9:$L$10)/R45/24</f>
        <v>12.430939226519328</v>
      </c>
      <c r="R45" s="67">
        <f>SUM(O45:O46)</f>
        <v>0.13407407407407418</v>
      </c>
      <c r="S45" s="68">
        <f>SUM(N45:N46)+R45</f>
        <v>0.13849537037037035</v>
      </c>
      <c r="T45" s="69"/>
    </row>
    <row r="46" spans="1:20" s="70" customFormat="1" ht="18.75" customHeight="1">
      <c r="A46" s="50"/>
      <c r="B46" s="51"/>
      <c r="C46" s="52"/>
      <c r="D46" s="53"/>
      <c r="E46" s="54"/>
      <c r="F46" s="77"/>
      <c r="G46" s="79"/>
      <c r="H46" s="57"/>
      <c r="I46" s="58"/>
      <c r="J46" s="71">
        <v>2</v>
      </c>
      <c r="K46" s="72">
        <f>M45+$R$9</f>
        <v>0.5554976851851852</v>
      </c>
      <c r="L46" s="73">
        <v>0.623287037037037</v>
      </c>
      <c r="M46" s="74">
        <v>0.6246064814814815</v>
      </c>
      <c r="N46" s="72">
        <f t="shared" si="4"/>
        <v>0.0013194444444444287</v>
      </c>
      <c r="O46" s="75">
        <f t="shared" si="5"/>
        <v>0.06778935185185186</v>
      </c>
      <c r="P46" s="76">
        <f>$L$10/O46/24</f>
        <v>12.292982755676965</v>
      </c>
      <c r="Q46" s="66"/>
      <c r="R46" s="67"/>
      <c r="S46" s="68"/>
      <c r="T46" s="69"/>
    </row>
    <row r="47" spans="1:20" s="70" customFormat="1" ht="18.75" customHeight="1">
      <c r="A47" s="50">
        <v>10</v>
      </c>
      <c r="B47" s="51">
        <v>62</v>
      </c>
      <c r="C47" s="77" t="s">
        <v>111</v>
      </c>
      <c r="D47" s="53" t="s">
        <v>56</v>
      </c>
      <c r="E47" s="54"/>
      <c r="F47" s="77" t="s">
        <v>112</v>
      </c>
      <c r="G47" s="79" t="s">
        <v>56</v>
      </c>
      <c r="H47" s="80" t="s">
        <v>113</v>
      </c>
      <c r="I47" s="58" t="s">
        <v>42</v>
      </c>
      <c r="J47" s="59">
        <v>1</v>
      </c>
      <c r="K47" s="60">
        <v>0.46527777777777773</v>
      </c>
      <c r="L47" s="61">
        <v>0.5312847222222222</v>
      </c>
      <c r="M47" s="62">
        <v>0.5358680555555556</v>
      </c>
      <c r="N47" s="63">
        <f t="shared" si="4"/>
        <v>0.004583333333333384</v>
      </c>
      <c r="O47" s="64">
        <f t="shared" si="5"/>
        <v>0.06600694444444449</v>
      </c>
      <c r="P47" s="65">
        <f>$L$9/O47/24</f>
        <v>12.62493424513413</v>
      </c>
      <c r="Q47" s="66">
        <f>SUM($L$9:$L$10)/R47/24</f>
        <v>12.575320932669646</v>
      </c>
      <c r="R47" s="67">
        <f>SUM(O47:O48)</f>
        <v>0.13253472222222212</v>
      </c>
      <c r="S47" s="68">
        <f>SUM(N47:N48)+R47</f>
        <v>0.1438078703703704</v>
      </c>
      <c r="T47" s="69"/>
    </row>
    <row r="48" spans="1:20" s="70" customFormat="1" ht="18.75" customHeight="1">
      <c r="A48" s="50"/>
      <c r="B48" s="51"/>
      <c r="C48" s="77"/>
      <c r="D48" s="53"/>
      <c r="E48" s="54"/>
      <c r="F48" s="77"/>
      <c r="G48" s="79"/>
      <c r="H48" s="80"/>
      <c r="I48" s="58"/>
      <c r="J48" s="71">
        <v>2</v>
      </c>
      <c r="K48" s="72">
        <f>M47+$R$9</f>
        <v>0.556701388888889</v>
      </c>
      <c r="L48" s="73">
        <v>0.6232291666666666</v>
      </c>
      <c r="M48" s="74">
        <v>0.6299189814814815</v>
      </c>
      <c r="N48" s="72">
        <f t="shared" si="4"/>
        <v>0.006689814814814898</v>
      </c>
      <c r="O48" s="75">
        <f t="shared" si="5"/>
        <v>0.06652777777777763</v>
      </c>
      <c r="P48" s="76">
        <f>$L$10/O48/24</f>
        <v>12.52609603340295</v>
      </c>
      <c r="Q48" s="66"/>
      <c r="R48" s="67"/>
      <c r="S48" s="68"/>
      <c r="T48" s="69"/>
    </row>
    <row r="49" spans="1:20" s="70" customFormat="1" ht="18.75" customHeight="1">
      <c r="A49" s="50">
        <v>11</v>
      </c>
      <c r="B49" s="51">
        <v>68</v>
      </c>
      <c r="C49" s="104" t="s">
        <v>114</v>
      </c>
      <c r="D49" s="53" t="s">
        <v>115</v>
      </c>
      <c r="E49" s="102"/>
      <c r="F49" s="105" t="s">
        <v>116</v>
      </c>
      <c r="G49" s="106" t="s">
        <v>117</v>
      </c>
      <c r="H49" s="107" t="s">
        <v>118</v>
      </c>
      <c r="I49" s="100" t="s">
        <v>119</v>
      </c>
      <c r="J49" s="59">
        <v>1</v>
      </c>
      <c r="K49" s="60">
        <v>0.5277777777777778</v>
      </c>
      <c r="L49" s="61">
        <v>0.5992708333333333</v>
      </c>
      <c r="M49" s="62">
        <v>0.6034722222222222</v>
      </c>
      <c r="N49" s="63">
        <f t="shared" si="4"/>
        <v>0.0042013888888888795</v>
      </c>
      <c r="O49" s="64">
        <f t="shared" si="5"/>
        <v>0.07149305555555552</v>
      </c>
      <c r="P49" s="65">
        <f>$L$9/O49/24</f>
        <v>11.656143759106369</v>
      </c>
      <c r="Q49" s="66">
        <f>SUM($L$9:$L$10)/R49/24</f>
        <v>11.595136484419038</v>
      </c>
      <c r="R49" s="67">
        <f>SUM(O49:O50)</f>
        <v>0.1437384259259259</v>
      </c>
      <c r="S49" s="68">
        <f>SUM(N49:N50)+R49</f>
        <v>0.15172453703703692</v>
      </c>
      <c r="T49" s="69"/>
    </row>
    <row r="50" spans="1:20" s="70" customFormat="1" ht="18.75" customHeight="1">
      <c r="A50" s="50"/>
      <c r="B50" s="51"/>
      <c r="C50" s="104"/>
      <c r="D50" s="53"/>
      <c r="E50" s="102"/>
      <c r="F50" s="105"/>
      <c r="G50" s="106"/>
      <c r="H50" s="107"/>
      <c r="I50" s="100"/>
      <c r="J50" s="71">
        <v>2</v>
      </c>
      <c r="K50" s="72">
        <f>M49+$R$9</f>
        <v>0.6243055555555556</v>
      </c>
      <c r="L50" s="73">
        <v>0.6965509259259259</v>
      </c>
      <c r="M50" s="74">
        <v>0.7003356481481481</v>
      </c>
      <c r="N50" s="72">
        <f t="shared" si="4"/>
        <v>0.0037847222222221477</v>
      </c>
      <c r="O50" s="75">
        <f t="shared" si="5"/>
        <v>0.07224537037037038</v>
      </c>
      <c r="P50" s="76">
        <f>$L$10/O50/24</f>
        <v>11.534764498558154</v>
      </c>
      <c r="Q50" s="66"/>
      <c r="R50" s="67"/>
      <c r="S50" s="68"/>
      <c r="T50" s="69"/>
    </row>
    <row r="51" ht="30.75" customHeight="1"/>
    <row r="52" spans="1:18" ht="30" customHeight="1">
      <c r="A52" s="108"/>
      <c r="B52" s="108"/>
      <c r="D52" s="108"/>
      <c r="F52" s="108" t="s">
        <v>120</v>
      </c>
      <c r="G52" s="109"/>
      <c r="J52" s="1" t="s">
        <v>121</v>
      </c>
      <c r="N52" s="108"/>
      <c r="O52" s="108"/>
      <c r="P52" s="108"/>
      <c r="Q52" s="108"/>
      <c r="R52" s="108"/>
    </row>
    <row r="53" spans="1:18" ht="30" customHeight="1">
      <c r="A53" s="108"/>
      <c r="B53" s="108"/>
      <c r="D53" s="108"/>
      <c r="F53" s="108" t="s">
        <v>122</v>
      </c>
      <c r="G53" s="109"/>
      <c r="J53" s="108" t="s">
        <v>123</v>
      </c>
      <c r="K53" s="108"/>
      <c r="L53" s="108"/>
      <c r="M53" s="108"/>
      <c r="N53" s="108"/>
      <c r="O53" s="108"/>
      <c r="P53" s="108"/>
      <c r="Q53" s="108"/>
      <c r="R53" s="108"/>
    </row>
  </sheetData>
  <sheetProtection selectLockedCells="1" selectUnlockedCells="1"/>
  <mergeCells count="255">
    <mergeCell ref="A3:T3"/>
    <mergeCell ref="A4:T4"/>
    <mergeCell ref="A5:T5"/>
    <mergeCell ref="A6:T6"/>
    <mergeCell ref="A7:T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N9:O9"/>
    <mergeCell ref="S9:S11"/>
    <mergeCell ref="T9:T11"/>
    <mergeCell ref="A12:T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Q13:Q14"/>
    <mergeCell ref="R13:R14"/>
    <mergeCell ref="S13:S14"/>
    <mergeCell ref="T13:T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Q15:Q16"/>
    <mergeCell ref="R15:R16"/>
    <mergeCell ref="S15:S16"/>
    <mergeCell ref="T15:T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Q17:Q18"/>
    <mergeCell ref="R17:R18"/>
    <mergeCell ref="S17:S18"/>
    <mergeCell ref="T17:T18"/>
    <mergeCell ref="A19:T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Q20:Q21"/>
    <mergeCell ref="R20:R21"/>
    <mergeCell ref="S20:S21"/>
    <mergeCell ref="T20:T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Q22:Q23"/>
    <mergeCell ref="R22:R23"/>
    <mergeCell ref="S22:S23"/>
    <mergeCell ref="T22:T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Q24:Q25"/>
    <mergeCell ref="R24:R25"/>
    <mergeCell ref="S24:S25"/>
    <mergeCell ref="T24:T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Q26:Q27"/>
    <mergeCell ref="R26:R27"/>
    <mergeCell ref="S26:S27"/>
    <mergeCell ref="T26:T27"/>
    <mergeCell ref="A28:T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Q29:Q30"/>
    <mergeCell ref="R29:R30"/>
    <mergeCell ref="S29:S30"/>
    <mergeCell ref="T29:T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Q31:Q32"/>
    <mergeCell ref="R31:R32"/>
    <mergeCell ref="S31:S32"/>
    <mergeCell ref="T31:T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Q33:Q34"/>
    <mergeCell ref="R33:R34"/>
    <mergeCell ref="S33:S34"/>
    <mergeCell ref="T33:T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Q35:Q36"/>
    <mergeCell ref="R35:R36"/>
    <mergeCell ref="S35:S36"/>
    <mergeCell ref="T35:T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Q37:Q38"/>
    <mergeCell ref="R37:R38"/>
    <mergeCell ref="S37:S38"/>
    <mergeCell ref="T37:T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Q39:Q40"/>
    <mergeCell ref="R39:R40"/>
    <mergeCell ref="S39:S40"/>
    <mergeCell ref="T39:T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Q41:Q42"/>
    <mergeCell ref="R41:R42"/>
    <mergeCell ref="S41:S42"/>
    <mergeCell ref="T41:T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Q43:Q44"/>
    <mergeCell ref="R43:R44"/>
    <mergeCell ref="S43:S44"/>
    <mergeCell ref="T43:T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Q45:Q46"/>
    <mergeCell ref="R45:R46"/>
    <mergeCell ref="S45:S46"/>
    <mergeCell ref="T45:T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Q47:Q48"/>
    <mergeCell ref="R47:R48"/>
    <mergeCell ref="S47:S48"/>
    <mergeCell ref="T47:T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Q49:Q50"/>
    <mergeCell ref="R49:R50"/>
    <mergeCell ref="S49:S50"/>
    <mergeCell ref="T49:T50"/>
  </mergeCells>
  <conditionalFormatting sqref="N13:N18 N20:N27 N29:N50">
    <cfRule type="cellIs" priority="1" dxfId="0" operator="greaterThan" stopIfTrue="1">
      <formula>0.0138888888888889</formula>
    </cfRule>
  </conditionalFormatting>
  <conditionalFormatting sqref="Q49 Q47 Q45 Q43 Q41 Q39 Q37 Q35 Q33 Q31 Q29 Q26 Q24 Q22 Q20 Q17 Q15 Q13 P13:P18 P20:P27 P29:P50">
    <cfRule type="cellIs" priority="2" dxfId="0" operator="greaterThan" stopIfTrue="1">
      <formula>16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&amp;R© Комитет по ДКП ФКСР, 2015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/>
  <dcterms:created xsi:type="dcterms:W3CDTF">2018-01-12T23:35:20Z</dcterms:created>
  <dcterms:modified xsi:type="dcterms:W3CDTF">2018-01-14T20:08:48Z</dcterms:modified>
  <cp:category/>
  <cp:version/>
  <cp:contentType/>
  <cp:contentStatus/>
  <cp:revision>4</cp:revision>
</cp:coreProperties>
</file>