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80 без огр." sheetId="1" r:id="rId1"/>
    <sheet name="СENCH 80" sheetId="2" r:id="rId2"/>
    <sheet name="40 ОГР (2)" sheetId="3" r:id="rId3"/>
  </sheets>
  <definedNames>
    <definedName name="_xlnm.Print_Area" localSheetId="2">'40 ОГР (2)'!$A$4:$T$11</definedName>
    <definedName name="_xlnm.Print_Titles" localSheetId="2">'40 ОГР (2)'!$9:$11</definedName>
  </definedNames>
  <calcPr fullCalcOnLoad="1"/>
</workbook>
</file>

<file path=xl/sharedStrings.xml><?xml version="1.0" encoding="utf-8"?>
<sst xmlns="http://schemas.openxmlformats.org/spreadsheetml/2006/main" count="224" uniqueCount="112">
  <si>
    <t>Place</t>
  </si>
  <si>
    <t>Rider_ID</t>
  </si>
  <si>
    <t>Horse_ID</t>
  </si>
  <si>
    <t>SPh</t>
  </si>
  <si>
    <t>SAver</t>
  </si>
  <si>
    <t>TTime</t>
  </si>
  <si>
    <t>Закрытие сезона</t>
  </si>
  <si>
    <t>Дистанционные конные пробеги</t>
  </si>
  <si>
    <t>Технические результаты</t>
  </si>
  <si>
    <t>Дистанция CEN 1* 80,1 км</t>
  </si>
  <si>
    <t>КСК "Исток", Ленинградская обл., Всеволожский р-он, м/р Ясно-Янино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</si>
  <si>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</si>
  <si>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</si>
  <si>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</si>
  <si>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</si>
  <si>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</si>
  <si>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</si>
  <si>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</si>
  <si>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</si>
  <si>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</si>
  <si>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</si>
  <si>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</si>
  <si>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</si>
  <si>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</si>
  <si>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t>Вып.
норм.</t>
  </si>
  <si>
    <t>2 этап:</t>
  </si>
  <si>
    <t>II</t>
  </si>
  <si>
    <t>3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</si>
  <si>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</si>
  <si>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</si>
  <si>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</si>
  <si>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</si>
  <si>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</si>
  <si>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</si>
  <si>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</si>
  <si>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</si>
  <si>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t>CENYJ 80,1</t>
  </si>
  <si>
    <r>
      <t xml:space="preserve">ЧУМАКОВА
</t>
    </r>
    <r>
      <rPr>
        <sz val="9"/>
        <rFont val="Verdana"/>
        <family val="2"/>
      </rPr>
      <t>Ксения, 2003</t>
    </r>
  </si>
  <si>
    <t>на 
оформ.</t>
  </si>
  <si>
    <r>
      <t xml:space="preserve">КОДА-05
</t>
    </r>
    <r>
      <rPr>
        <sz val="9"/>
        <rFont val="Verdana"/>
        <family val="2"/>
      </rPr>
      <t>рыж., коб., ах-донск., Герлык, к/з Буденновский</t>
    </r>
  </si>
  <si>
    <t>004945</t>
  </si>
  <si>
    <t>Ворожцова О.</t>
  </si>
  <si>
    <t>КСК "Исток" 
Ленинградская область</t>
  </si>
  <si>
    <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</si>
  <si>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</si>
  <si>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t xml:space="preserve">АНГОЛА-05
</t>
    </r>
    <r>
      <rPr>
        <sz val="9"/>
        <rFont val="Verdana"/>
        <family val="2"/>
      </rPr>
      <t>гн., коб., ар-донск.,Сибиряк,  к-з Буденного</t>
    </r>
  </si>
  <si>
    <t>003253</t>
  </si>
  <si>
    <t>III</t>
  </si>
  <si>
    <t>CEN 80,1</t>
  </si>
  <si>
    <r>
      <t xml:space="preserve">АРТАРОВА
</t>
    </r>
    <r>
      <rPr>
        <sz val="9"/>
        <rFont val="Verdana"/>
        <family val="2"/>
      </rPr>
      <t>Валерия</t>
    </r>
  </si>
  <si>
    <t>039795</t>
  </si>
  <si>
    <r>
      <t xml:space="preserve">БОМБА-10
</t>
    </r>
    <r>
      <rPr>
        <sz val="9"/>
        <rFont val="Verdana"/>
        <family val="2"/>
      </rPr>
      <t>сер., коб., араб., Маклауд, Ленинградская обл.</t>
    </r>
  </si>
  <si>
    <t>017407</t>
  </si>
  <si>
    <t>Гришина М.</t>
  </si>
  <si>
    <t>КЗ "Ковчег"
Ленинградская область</t>
  </si>
  <si>
    <t>Главный судья</t>
  </si>
  <si>
    <t>Рупасова О. 2 категория</t>
  </si>
  <si>
    <t>Главный секретарь</t>
  </si>
  <si>
    <t>Смирнов А., 1 категория</t>
  </si>
  <si>
    <t>Дистанция CENCh 1* 80,1 км (с ограничением скорости)</t>
  </si>
  <si>
    <t>Зачет для детей и сопровождающих лиц</t>
  </si>
  <si>
    <r>
      <t xml:space="preserve">ФАМИЛИЯ, </t>
    </r>
    <r>
      <rPr>
        <sz val="11"/>
        <color indexed="8"/>
        <rFont val="Calibri"/>
        <family val="2"/>
      </rPr>
      <t>Имя всадника</t>
    </r>
  </si>
  <si>
    <r>
      <t xml:space="preserve">КЛИЧКА ЛОШАДИ- г.р. </t>
    </r>
    <r>
      <rPr>
        <sz val="11"/>
        <color indexed="8"/>
        <rFont val="Calibri"/>
        <family val="2"/>
      </rPr>
      <t>масть, пол, порода, отец, место рождения</t>
    </r>
  </si>
  <si>
    <r>
      <t xml:space="preserve">Итого:
</t>
    </r>
    <r>
      <rPr>
        <sz val="11"/>
        <color indexed="8"/>
        <rFont val="Calibri"/>
        <family val="2"/>
      </rPr>
      <t>общее время и время восстан.</t>
    </r>
  </si>
  <si>
    <t>CEN 1* 80,1</t>
  </si>
  <si>
    <r>
      <t xml:space="preserve">ВАХИТОВА
</t>
    </r>
    <r>
      <rPr>
        <sz val="11"/>
        <color indexed="8"/>
        <rFont val="Calibri"/>
        <family val="2"/>
      </rPr>
      <t>Алина</t>
    </r>
  </si>
  <si>
    <t>010090</t>
  </si>
  <si>
    <r>
      <t xml:space="preserve">ПАРАДИ-10
</t>
    </r>
    <r>
      <rPr>
        <sz val="11"/>
        <color indexed="8"/>
        <rFont val="Calibri"/>
        <family val="2"/>
      </rPr>
      <t>гнед., коб,. Араб., Нерон, ЧХ "Казаков А.А."</t>
    </r>
  </si>
  <si>
    <r>
      <t xml:space="preserve">ДЕЧ
</t>
    </r>
    <r>
      <rPr>
        <sz val="11"/>
        <color indexed="8"/>
        <rFont val="Calibri"/>
        <family val="2"/>
      </rPr>
      <t>Татьяна</t>
    </r>
  </si>
  <si>
    <t>030098</t>
  </si>
  <si>
    <r>
      <t xml:space="preserve">АДРИАТИК-07
</t>
    </r>
    <r>
      <rPr>
        <sz val="11"/>
        <color indexed="8"/>
        <rFont val="Calibri"/>
        <family val="2"/>
      </rPr>
      <t>жер., сер., араб., Дадон, ООО "Ковчег"</t>
    </r>
  </si>
  <si>
    <t>017408</t>
  </si>
  <si>
    <t>CENCh 1* 80,1</t>
  </si>
  <si>
    <r>
      <t xml:space="preserve">ПАВЛОВСКАЯ
</t>
    </r>
    <r>
      <rPr>
        <sz val="11"/>
        <color indexed="8"/>
        <rFont val="Calibri"/>
        <family val="2"/>
      </rPr>
      <t>Грета</t>
    </r>
  </si>
  <si>
    <t>003807</t>
  </si>
  <si>
    <r>
      <t xml:space="preserve">ГЛИГЕЯ-07
</t>
    </r>
    <r>
      <rPr>
        <sz val="11"/>
        <color indexed="8"/>
        <rFont val="Calibri"/>
        <family val="2"/>
      </rPr>
      <t>коб., гнедая, араб., Габардин, ООО «Ковчег»</t>
    </r>
  </si>
  <si>
    <t>011209</t>
  </si>
  <si>
    <r>
      <t xml:space="preserve">ПАВЛОВСКИЙ
</t>
    </r>
    <r>
      <rPr>
        <sz val="11"/>
        <color indexed="8"/>
        <rFont val="Calibri"/>
        <family val="2"/>
      </rPr>
      <t>Владлен</t>
    </r>
  </si>
  <si>
    <t>007406</t>
  </si>
  <si>
    <r>
      <t xml:space="preserve">ПАРАДНЫЙ-07
</t>
    </r>
    <r>
      <rPr>
        <sz val="11"/>
        <color indexed="8"/>
        <rFont val="Calibri"/>
        <family val="2"/>
      </rPr>
      <t>гнед., жер., араб., Наблус., КЗ «Ковчег»</t>
    </r>
  </si>
  <si>
    <t>008992</t>
  </si>
  <si>
    <t>Снят метаболизм</t>
  </si>
  <si>
    <t>Дистанция CEN  41 км с огран. скорости</t>
  </si>
  <si>
    <t>11.11.2017 г.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</si>
  <si>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</si>
  <si>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CENYJ 41</t>
  </si>
  <si>
    <r>
      <t xml:space="preserve">ФИГУРЕНКО
</t>
    </r>
    <r>
      <rPr>
        <sz val="9"/>
        <rFont val="Verdana"/>
        <family val="2"/>
      </rPr>
      <t>Валерия</t>
    </r>
  </si>
  <si>
    <t>071401</t>
  </si>
  <si>
    <r>
      <t xml:space="preserve">СЕКУНДОМЕР-02
</t>
    </r>
    <r>
      <rPr>
        <sz val="9"/>
        <rFont val="Verdana"/>
        <family val="2"/>
      </rPr>
      <t xml:space="preserve">сер., жер., терск., Северный, СПК ПКЗ </t>
    </r>
  </si>
  <si>
    <t>005851</t>
  </si>
  <si>
    <r>
      <t xml:space="preserve">КАРПОВ
</t>
    </r>
    <r>
      <rPr>
        <sz val="9"/>
        <rFont val="Verdana"/>
        <family val="2"/>
      </rPr>
      <t>Илья, 2003</t>
    </r>
  </si>
  <si>
    <r>
      <t xml:space="preserve">МОПР-04
</t>
    </r>
    <r>
      <rPr>
        <sz val="9"/>
        <rFont val="Verdana"/>
        <family val="2"/>
      </rPr>
      <t>изабелл.,  мер., бел. упр.</t>
    </r>
  </si>
  <si>
    <t>на оформл.</t>
  </si>
  <si>
    <t>CENCh 41</t>
  </si>
  <si>
    <r>
      <t xml:space="preserve">ИЛЬИНА
</t>
    </r>
    <r>
      <rPr>
        <sz val="9"/>
        <rFont val="Verdana"/>
        <family val="2"/>
      </rPr>
      <t>Мария, 2004</t>
    </r>
  </si>
  <si>
    <r>
      <t xml:space="preserve">БЭЛЛА-98
</t>
    </r>
    <r>
      <rPr>
        <sz val="9"/>
        <rFont val="Verdana"/>
        <family val="2"/>
      </rPr>
      <t>карак., коб., анг.буд., Букварь,  к/з Буденного</t>
    </r>
  </si>
  <si>
    <t>0на оформл.</t>
  </si>
  <si>
    <r>
      <t xml:space="preserve">ЩЁКОТОВА
</t>
    </r>
    <r>
      <rPr>
        <sz val="9"/>
        <rFont val="Verdana"/>
        <family val="2"/>
      </rPr>
      <t>Елизавета, 2005</t>
    </r>
  </si>
  <si>
    <r>
      <t xml:space="preserve">КАНТРИ-02
</t>
    </r>
    <r>
      <rPr>
        <sz val="9"/>
        <rFont val="Verdana"/>
        <family val="2"/>
      </rPr>
      <t>сер., коб., помесь, неизв., Лен.обл.</t>
    </r>
  </si>
  <si>
    <t>005852</t>
  </si>
  <si>
    <t>CEN 41</t>
  </si>
  <si>
    <r>
      <t xml:space="preserve">ЖИРНОВ
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</si>
  <si>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</si>
  <si>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rFont val="Verdana"/>
        <family val="2"/>
      </rPr>
      <t xml:space="preserve">гн., мер., русск.рыс., Распев,  СПК ПЗ "Псковский"                </t>
    </r>
  </si>
  <si>
    <t>007888</t>
  </si>
  <si>
    <t>Жирнов Н.</t>
  </si>
  <si>
    <t>ч/в
Ленинградская область</t>
  </si>
  <si>
    <r>
      <t xml:space="preserve">КИРИЛЛОВА
</t>
    </r>
    <r>
      <rPr>
        <sz val="9"/>
        <rFont val="Verdana"/>
        <family val="2"/>
      </rPr>
      <t>Елена</t>
    </r>
  </si>
  <si>
    <t>014487</t>
  </si>
  <si>
    <r>
      <t xml:space="preserve">БУБЕНЧИК-04 
</t>
    </r>
    <r>
      <rPr>
        <sz val="9"/>
        <rFont val="Verdana"/>
        <family val="2"/>
      </rPr>
      <t>вор., мер., орл.рыс., Крестник, Калгановский КЗ</t>
    </r>
  </si>
  <si>
    <t>006441</t>
  </si>
  <si>
    <t>Рупасова О., 2 категория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</si>
</sst>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HH:MM:SS"/>
    <numFmt numFmtId="167" formatCode="[H]:MM:SS;@"/>
    <numFmt numFmtId="168" formatCode="0.00"/>
    <numFmt numFmtId="169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u val="single"/>
      <sz val="10"/>
      <name val="Verdana"/>
      <family val="2"/>
    </font>
    <font>
      <b/>
      <sz val="7"/>
      <name val="Verdana"/>
      <family val="2"/>
    </font>
    <font>
      <i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221">
    <xf numFmtId="164" fontId="0" fillId="0" borderId="0" xfId="0" applyAlignment="1">
      <alignment/>
    </xf>
    <xf numFmtId="164" fontId="1" fillId="0" borderId="0" xfId="27" applyFont="1" applyAlignment="1" applyProtection="1">
      <alignment vertical="center"/>
      <protection locked="0"/>
    </xf>
    <xf numFmtId="164" fontId="1" fillId="2" borderId="0" xfId="31" applyFont="1" applyFill="1" applyBorder="1" applyAlignment="1" applyProtection="1">
      <alignment horizontal="center" vertical="top"/>
      <protection/>
    </xf>
    <xf numFmtId="164" fontId="1" fillId="2" borderId="0" xfId="31" applyFont="1" applyFill="1" applyBorder="1" applyAlignment="1" applyProtection="1">
      <alignment vertical="top"/>
      <protection locked="0"/>
    </xf>
    <xf numFmtId="164" fontId="1" fillId="2" borderId="0" xfId="31" applyFont="1" applyFill="1" applyBorder="1" applyAlignment="1" applyProtection="1">
      <alignment horizontal="center" vertical="top"/>
      <protection locked="0"/>
    </xf>
    <xf numFmtId="164" fontId="3" fillId="2" borderId="0" xfId="31" applyFont="1" applyFill="1" applyBorder="1" applyAlignment="1" applyProtection="1">
      <alignment horizontal="center" vertical="top" shrinkToFit="1"/>
      <protection locked="0"/>
    </xf>
    <xf numFmtId="164" fontId="1" fillId="2" borderId="0" xfId="31" applyFont="1" applyFill="1" applyBorder="1" applyProtection="1">
      <alignment/>
      <protection locked="0"/>
    </xf>
    <xf numFmtId="164" fontId="1" fillId="2" borderId="0" xfId="31" applyFont="1" applyFill="1" applyProtection="1">
      <alignment/>
      <protection locked="0"/>
    </xf>
    <xf numFmtId="164" fontId="4" fillId="2" borderId="0" xfId="31" applyFont="1" applyFill="1" applyProtection="1">
      <alignment/>
      <protection locked="0"/>
    </xf>
    <xf numFmtId="164" fontId="5" fillId="0" borderId="0" xfId="29" applyFont="1" applyAlignment="1" applyProtection="1">
      <alignment vertical="center" wrapText="1"/>
      <protection locked="0"/>
    </xf>
    <xf numFmtId="164" fontId="6" fillId="0" borderId="0" xfId="29" applyFont="1" applyAlignment="1" applyProtection="1">
      <alignment horizontal="right" vertical="center"/>
      <protection locked="0"/>
    </xf>
    <xf numFmtId="164" fontId="1" fillId="0" borderId="0" xfId="29" applyAlignment="1" applyProtection="1">
      <alignment vertical="center"/>
      <protection locked="0"/>
    </xf>
    <xf numFmtId="164" fontId="5" fillId="0" borderId="0" xfId="27" applyFont="1" applyBorder="1" applyAlignment="1" applyProtection="1">
      <alignment horizontal="center" vertical="center" wrapText="1"/>
      <protection locked="0"/>
    </xf>
    <xf numFmtId="164" fontId="7" fillId="0" borderId="0" xfId="29" applyFont="1" applyBorder="1" applyAlignment="1" applyProtection="1">
      <alignment horizontal="center" vertical="center" wrapText="1"/>
      <protection locked="0"/>
    </xf>
    <xf numFmtId="164" fontId="1" fillId="0" borderId="0" xfId="29" applyFont="1" applyAlignment="1" applyProtection="1">
      <alignment vertical="center"/>
      <protection locked="0"/>
    </xf>
    <xf numFmtId="164" fontId="8" fillId="0" borderId="0" xfId="29" applyFont="1" applyBorder="1" applyAlignment="1" applyProtection="1">
      <alignment horizontal="center" vertical="center"/>
      <protection locked="0"/>
    </xf>
    <xf numFmtId="164" fontId="9" fillId="0" borderId="0" xfId="29" applyFont="1" applyAlignment="1" applyProtection="1">
      <alignment vertical="center"/>
      <protection locked="0"/>
    </xf>
    <xf numFmtId="164" fontId="10" fillId="0" borderId="0" xfId="29" applyFont="1" applyBorder="1" applyAlignment="1" applyProtection="1">
      <alignment horizontal="center" vertical="center"/>
      <protection locked="0"/>
    </xf>
    <xf numFmtId="164" fontId="11" fillId="0" borderId="0" xfId="29" applyFont="1" applyAlignment="1" applyProtection="1">
      <alignment vertical="center"/>
      <protection locked="0"/>
    </xf>
    <xf numFmtId="164" fontId="12" fillId="0" borderId="0" xfId="29" applyFont="1" applyBorder="1" applyAlignment="1" applyProtection="1">
      <alignment horizontal="center" vertical="center"/>
      <protection locked="0"/>
    </xf>
    <xf numFmtId="164" fontId="13" fillId="0" borderId="0" xfId="29" applyFont="1" applyAlignment="1" applyProtection="1">
      <alignment vertical="center"/>
      <protection locked="0"/>
    </xf>
    <xf numFmtId="164" fontId="13" fillId="0" borderId="0" xfId="29" applyFont="1" applyProtection="1">
      <alignment/>
      <protection locked="0"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Alignment="1" applyProtection="1">
      <alignment shrinkToFit="1"/>
      <protection locked="0"/>
    </xf>
    <xf numFmtId="164" fontId="14" fillId="0" borderId="0" xfId="29" applyFont="1" applyProtection="1">
      <alignment/>
      <protection locked="0"/>
    </xf>
    <xf numFmtId="165" fontId="13" fillId="0" borderId="1" xfId="29" applyNumberFormat="1" applyFont="1" applyBorder="1" applyAlignment="1" applyProtection="1">
      <alignment horizontal="right"/>
      <protection locked="0"/>
    </xf>
    <xf numFmtId="164" fontId="13" fillId="0" borderId="0" xfId="29" applyFont="1" applyBorder="1" applyAlignment="1" applyProtection="1">
      <alignment horizontal="right" vertical="center"/>
      <protection locked="0"/>
    </xf>
    <xf numFmtId="164" fontId="13" fillId="3" borderId="2" xfId="29" applyFont="1" applyFill="1" applyBorder="1" applyAlignment="1" applyProtection="1">
      <alignment horizontal="center" vertical="center" textRotation="90" wrapText="1"/>
      <protection locked="0"/>
    </xf>
    <xf numFmtId="164" fontId="15" fillId="3" borderId="3" xfId="29" applyFont="1" applyFill="1" applyBorder="1" applyAlignment="1" applyProtection="1">
      <alignment horizontal="center" vertical="center" textRotation="90" wrapText="1"/>
      <protection locked="0"/>
    </xf>
    <xf numFmtId="164" fontId="13" fillId="3" borderId="3" xfId="29" applyFont="1" applyFill="1" applyBorder="1" applyAlignment="1" applyProtection="1">
      <alignment horizontal="left" vertical="center" wrapText="1"/>
      <protection locked="0"/>
    </xf>
    <xf numFmtId="164" fontId="13" fillId="3" borderId="3" xfId="29" applyFont="1" applyFill="1" applyBorder="1" applyAlignment="1" applyProtection="1">
      <alignment horizontal="center" vertical="center" wrapText="1"/>
      <protection locked="0"/>
    </xf>
    <xf numFmtId="164" fontId="13" fillId="3" borderId="3" xfId="29" applyFont="1" applyFill="1" applyBorder="1" applyAlignment="1" applyProtection="1">
      <alignment horizontal="center" vertical="center" textRotation="90" wrapText="1"/>
      <protection locked="0"/>
    </xf>
    <xf numFmtId="164" fontId="16" fillId="3" borderId="4" xfId="21" applyFont="1" applyFill="1" applyBorder="1" applyAlignment="1" applyProtection="1">
      <alignment horizontal="right" vertical="center"/>
      <protection locked="0"/>
    </xf>
    <xf numFmtId="164" fontId="17" fillId="3" borderId="5" xfId="21" applyFont="1" applyFill="1" applyBorder="1" applyAlignment="1" applyProtection="1">
      <alignment horizontal="center" vertical="center"/>
      <protection locked="0"/>
    </xf>
    <xf numFmtId="164" fontId="16" fillId="3" borderId="5" xfId="21" applyFont="1" applyFill="1" applyBorder="1" applyAlignment="1" applyProtection="1">
      <alignment vertical="center"/>
      <protection locked="0"/>
    </xf>
    <xf numFmtId="164" fontId="16" fillId="3" borderId="5" xfId="21" applyFont="1" applyFill="1" applyBorder="1" applyAlignment="1" applyProtection="1">
      <alignment horizontal="right" vertical="center"/>
      <protection locked="0"/>
    </xf>
    <xf numFmtId="164" fontId="16" fillId="3" borderId="5" xfId="21" applyFont="1" applyFill="1" applyBorder="1" applyAlignment="1" applyProtection="1">
      <alignment horizontal="center" vertical="center"/>
      <protection locked="0"/>
    </xf>
    <xf numFmtId="166" fontId="17" fillId="3" borderId="6" xfId="21" applyNumberFormat="1" applyFont="1" applyFill="1" applyBorder="1" applyAlignment="1" applyProtection="1">
      <alignment horizontal="center" vertical="center"/>
      <protection locked="0"/>
    </xf>
    <xf numFmtId="164" fontId="13" fillId="3" borderId="7" xfId="29" applyFont="1" applyFill="1" applyBorder="1" applyAlignment="1" applyProtection="1">
      <alignment horizontal="center" vertical="center" wrapText="1"/>
      <protection locked="0"/>
    </xf>
    <xf numFmtId="164" fontId="11" fillId="0" borderId="0" xfId="27" applyFont="1" applyAlignment="1" applyProtection="1">
      <alignment vertical="center"/>
      <protection locked="0"/>
    </xf>
    <xf numFmtId="164" fontId="16" fillId="3" borderId="8" xfId="21" applyFont="1" applyFill="1" applyBorder="1" applyAlignment="1" applyProtection="1">
      <alignment horizontal="right" vertical="center"/>
      <protection locked="0"/>
    </xf>
    <xf numFmtId="164" fontId="17" fillId="3" borderId="0" xfId="21" applyFont="1" applyFill="1" applyBorder="1" applyAlignment="1" applyProtection="1">
      <alignment horizontal="center" vertical="center"/>
      <protection locked="0"/>
    </xf>
    <xf numFmtId="164" fontId="16" fillId="3" borderId="0" xfId="21" applyFont="1" applyFill="1" applyBorder="1" applyAlignment="1" applyProtection="1">
      <alignment vertical="center"/>
      <protection locked="0"/>
    </xf>
    <xf numFmtId="164" fontId="16" fillId="3" borderId="0" xfId="21" applyFont="1" applyFill="1" applyBorder="1" applyAlignment="1" applyProtection="1">
      <alignment horizontal="right" vertical="center"/>
      <protection locked="0"/>
    </xf>
    <xf numFmtId="164" fontId="16" fillId="3" borderId="0" xfId="21" applyFont="1" applyFill="1" applyBorder="1" applyAlignment="1" applyProtection="1">
      <alignment horizontal="center" vertical="center"/>
      <protection locked="0"/>
    </xf>
    <xf numFmtId="166" fontId="17" fillId="3" borderId="9" xfId="21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 vertical="center"/>
      <protection locked="0"/>
    </xf>
    <xf numFmtId="164" fontId="16" fillId="3" borderId="10" xfId="21" applyFont="1" applyFill="1" applyBorder="1" applyAlignment="1" applyProtection="1">
      <alignment horizontal="right" vertical="center"/>
      <protection locked="0"/>
    </xf>
    <xf numFmtId="164" fontId="17" fillId="3" borderId="11" xfId="21" applyFont="1" applyFill="1" applyBorder="1" applyAlignment="1" applyProtection="1">
      <alignment horizontal="center" vertical="center"/>
      <protection locked="0"/>
    </xf>
    <xf numFmtId="164" fontId="16" fillId="3" borderId="11" xfId="21" applyFont="1" applyFill="1" applyBorder="1" applyAlignment="1" applyProtection="1">
      <alignment vertical="center"/>
      <protection locked="0"/>
    </xf>
    <xf numFmtId="164" fontId="16" fillId="3" borderId="11" xfId="21" applyFont="1" applyFill="1" applyBorder="1" applyAlignment="1" applyProtection="1">
      <alignment horizontal="right" vertical="center"/>
      <protection locked="0"/>
    </xf>
    <xf numFmtId="164" fontId="16" fillId="3" borderId="11" xfId="21" applyFont="1" applyFill="1" applyBorder="1" applyAlignment="1" applyProtection="1">
      <alignment horizontal="center" vertical="center"/>
      <protection locked="0"/>
    </xf>
    <xf numFmtId="166" fontId="17" fillId="3" borderId="12" xfId="21" applyNumberFormat="1" applyFont="1" applyFill="1" applyBorder="1" applyAlignment="1" applyProtection="1">
      <alignment horizontal="center" vertical="center"/>
      <protection locked="0"/>
    </xf>
    <xf numFmtId="164" fontId="16" fillId="3" borderId="13" xfId="21" applyFont="1" applyFill="1" applyBorder="1" applyAlignment="1" applyProtection="1">
      <alignment horizontal="center" vertical="center" wrapText="1"/>
      <protection locked="0"/>
    </xf>
    <xf numFmtId="167" fontId="16" fillId="3" borderId="13" xfId="25" applyNumberFormat="1" applyFont="1" applyFill="1" applyBorder="1" applyAlignment="1" applyProtection="1">
      <alignment horizontal="center" vertical="center" wrapText="1"/>
      <protection locked="0"/>
    </xf>
    <xf numFmtId="167" fontId="16" fillId="3" borderId="13" xfId="21" applyNumberFormat="1" applyFont="1" applyFill="1" applyBorder="1" applyAlignment="1" applyProtection="1">
      <alignment horizontal="center" vertical="center" wrapText="1"/>
      <protection locked="0"/>
    </xf>
    <xf numFmtId="168" fontId="16" fillId="3" borderId="13" xfId="21" applyNumberFormat="1" applyFont="1" applyFill="1" applyBorder="1" applyAlignment="1" applyProtection="1">
      <alignment horizontal="center" vertical="center" wrapText="1"/>
      <protection locked="0"/>
    </xf>
    <xf numFmtId="167" fontId="18" fillId="3" borderId="14" xfId="25" applyNumberFormat="1" applyFont="1" applyFill="1" applyBorder="1" applyAlignment="1" applyProtection="1">
      <alignment horizontal="center" vertical="center" wrapText="1"/>
      <protection locked="0"/>
    </xf>
    <xf numFmtId="164" fontId="19" fillId="0" borderId="15" xfId="29" applyFont="1" applyBorder="1" applyAlignment="1" applyProtection="1">
      <alignment horizontal="center" vertical="center"/>
      <protection locked="0"/>
    </xf>
    <xf numFmtId="164" fontId="16" fillId="0" borderId="2" xfId="28" applyFont="1" applyBorder="1" applyAlignment="1" applyProtection="1">
      <alignment horizontal="center" vertical="center" wrapText="1"/>
      <protection locked="0"/>
    </xf>
    <xf numFmtId="164" fontId="8" fillId="0" borderId="3" xfId="29" applyFont="1" applyFill="1" applyBorder="1" applyAlignment="1" applyProtection="1">
      <alignment horizontal="center" vertical="center"/>
      <protection locked="0"/>
    </xf>
    <xf numFmtId="164" fontId="13" fillId="0" borderId="16" xfId="32" applyFont="1" applyBorder="1" applyAlignment="1" applyProtection="1">
      <alignment horizontal="left" vertical="center" wrapText="1"/>
      <protection locked="0"/>
    </xf>
    <xf numFmtId="169" fontId="16" fillId="0" borderId="16" xfId="32" applyNumberFormat="1" applyFont="1" applyBorder="1" applyAlignment="1" applyProtection="1">
      <alignment horizontal="center" vertical="center" wrapText="1"/>
      <protection locked="0"/>
    </xf>
    <xf numFmtId="164" fontId="16" fillId="0" borderId="3" xfId="32" applyFont="1" applyBorder="1" applyAlignment="1" applyProtection="1">
      <alignment horizontal="center" vertical="center"/>
      <protection locked="0"/>
    </xf>
    <xf numFmtId="164" fontId="13" fillId="0" borderId="3" xfId="32" applyFont="1" applyBorder="1" applyAlignment="1" applyProtection="1">
      <alignment horizontal="left" vertical="center" wrapText="1"/>
      <protection locked="0"/>
    </xf>
    <xf numFmtId="169" fontId="16" fillId="0" borderId="3" xfId="32" applyNumberFormat="1" applyFont="1" applyBorder="1" applyAlignment="1" applyProtection="1">
      <alignment horizontal="center" vertical="center"/>
      <protection locked="0"/>
    </xf>
    <xf numFmtId="164" fontId="16" fillId="0" borderId="3" xfId="32" applyFont="1" applyBorder="1" applyAlignment="1" applyProtection="1">
      <alignment horizontal="center" vertical="center" wrapText="1"/>
      <protection locked="0"/>
    </xf>
    <xf numFmtId="164" fontId="16" fillId="0" borderId="17" xfId="27" applyFont="1" applyBorder="1" applyAlignment="1" applyProtection="1">
      <alignment horizontal="center" vertical="center" wrapText="1"/>
      <protection locked="0"/>
    </xf>
    <xf numFmtId="166" fontId="16" fillId="0" borderId="17" xfId="20" applyNumberFormat="1" applyFont="1" applyFill="1" applyBorder="1" applyAlignment="1" applyProtection="1">
      <alignment horizontal="center" vertical="center"/>
      <protection locked="0"/>
    </xf>
    <xf numFmtId="167" fontId="16" fillId="0" borderId="17" xfId="25" applyNumberFormat="1" applyFont="1" applyFill="1" applyBorder="1" applyAlignment="1" applyProtection="1">
      <alignment horizontal="center" vertical="center" wrapText="1"/>
      <protection locked="0"/>
    </xf>
    <xf numFmtId="166" fontId="16" fillId="4" borderId="17" xfId="21" applyNumberFormat="1" applyFont="1" applyFill="1" applyBorder="1" applyAlignment="1" applyProtection="1">
      <alignment horizontal="center" vertical="center"/>
      <protection locked="0"/>
    </xf>
    <xf numFmtId="167" fontId="16" fillId="0" borderId="17" xfId="21" applyNumberFormat="1" applyFont="1" applyFill="1" applyBorder="1" applyAlignment="1" applyProtection="1">
      <alignment horizontal="center" vertical="center"/>
      <protection locked="0"/>
    </xf>
    <xf numFmtId="168" fontId="16" fillId="5" borderId="17" xfId="21" applyNumberFormat="1" applyFont="1" applyFill="1" applyBorder="1" applyAlignment="1" applyProtection="1">
      <alignment horizontal="center" vertical="center"/>
      <protection locked="0"/>
    </xf>
    <xf numFmtId="168" fontId="16" fillId="5" borderId="3" xfId="21" applyNumberFormat="1" applyFont="1" applyFill="1" applyBorder="1" applyAlignment="1" applyProtection="1">
      <alignment horizontal="center" vertical="center"/>
      <protection locked="0"/>
    </xf>
    <xf numFmtId="167" fontId="20" fillId="5" borderId="3" xfId="25" applyNumberFormat="1" applyFont="1" applyFill="1" applyBorder="1" applyAlignment="1" applyProtection="1">
      <alignment horizontal="center" vertical="center"/>
      <protection locked="0"/>
    </xf>
    <xf numFmtId="164" fontId="13" fillId="0" borderId="7" xfId="27" applyFont="1" applyBorder="1" applyAlignment="1" applyProtection="1">
      <alignment horizontal="center" vertical="center" wrapText="1"/>
      <protection locked="0"/>
    </xf>
    <xf numFmtId="164" fontId="21" fillId="0" borderId="0" xfId="27" applyFont="1" applyAlignment="1" applyProtection="1">
      <alignment vertical="center"/>
      <protection locked="0"/>
    </xf>
    <xf numFmtId="164" fontId="16" fillId="0" borderId="18" xfId="27" applyFont="1" applyBorder="1" applyAlignment="1" applyProtection="1">
      <alignment horizontal="center" vertical="center" wrapText="1"/>
      <protection locked="0"/>
    </xf>
    <xf numFmtId="166" fontId="16" fillId="4" borderId="18" xfId="21" applyNumberFormat="1" applyFont="1" applyFill="1" applyBorder="1" applyAlignment="1" applyProtection="1">
      <alignment horizontal="center" vertical="center"/>
      <protection locked="0"/>
    </xf>
    <xf numFmtId="167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8" xfId="20" applyNumberFormat="1" applyFont="1" applyBorder="1" applyAlignment="1" applyProtection="1">
      <alignment horizontal="center" vertical="center"/>
      <protection locked="0"/>
    </xf>
    <xf numFmtId="166" fontId="16" fillId="4" borderId="18" xfId="0" applyNumberFormat="1" applyFont="1" applyFill="1" applyBorder="1" applyAlignment="1" applyProtection="1">
      <alignment horizontal="center" vertical="center"/>
      <protection locked="0"/>
    </xf>
    <xf numFmtId="167" fontId="16" fillId="0" borderId="18" xfId="21" applyNumberFormat="1" applyFont="1" applyFill="1" applyBorder="1" applyAlignment="1" applyProtection="1">
      <alignment horizontal="center" vertical="center"/>
      <protection locked="0"/>
    </xf>
    <xf numFmtId="168" fontId="16" fillId="5" borderId="18" xfId="21" applyNumberFormat="1" applyFont="1" applyFill="1" applyBorder="1" applyAlignment="1" applyProtection="1">
      <alignment horizontal="center" vertical="center"/>
      <protection locked="0"/>
    </xf>
    <xf numFmtId="164" fontId="16" fillId="0" borderId="13" xfId="27" applyFont="1" applyBorder="1" applyAlignment="1" applyProtection="1">
      <alignment horizontal="center" vertical="center" wrapText="1"/>
      <protection locked="0"/>
    </xf>
    <xf numFmtId="166" fontId="16" fillId="4" borderId="13" xfId="21" applyNumberFormat="1" applyFont="1" applyFill="1" applyBorder="1" applyAlignment="1" applyProtection="1">
      <alignment horizontal="center" vertical="center"/>
      <protection locked="0"/>
    </xf>
    <xf numFmtId="167" fontId="13" fillId="0" borderId="13" xfId="25" applyNumberFormat="1" applyFont="1" applyFill="1" applyBorder="1" applyAlignment="1" applyProtection="1">
      <alignment horizontal="center" vertical="center" wrapText="1"/>
      <protection locked="0"/>
    </xf>
    <xf numFmtId="166" fontId="16" fillId="0" borderId="13" xfId="21" applyNumberFormat="1" applyFont="1" applyBorder="1" applyAlignment="1" applyProtection="1">
      <alignment horizontal="center" vertical="center"/>
      <protection locked="0"/>
    </xf>
    <xf numFmtId="166" fontId="16" fillId="4" borderId="13" xfId="0" applyNumberFormat="1" applyFont="1" applyFill="1" applyBorder="1" applyAlignment="1" applyProtection="1">
      <alignment horizontal="center" vertical="center"/>
      <protection locked="0"/>
    </xf>
    <xf numFmtId="167" fontId="16" fillId="0" borderId="13" xfId="21" applyNumberFormat="1" applyFont="1" applyFill="1" applyBorder="1" applyAlignment="1" applyProtection="1">
      <alignment horizontal="center" vertical="center"/>
      <protection locked="0"/>
    </xf>
    <xf numFmtId="168" fontId="16" fillId="5" borderId="13" xfId="21" applyNumberFormat="1" applyFont="1" applyFill="1" applyBorder="1" applyAlignment="1" applyProtection="1">
      <alignment horizontal="center" vertical="center"/>
      <protection locked="0"/>
    </xf>
    <xf numFmtId="169" fontId="16" fillId="0" borderId="3" xfId="32" applyNumberFormat="1" applyFont="1" applyBorder="1" applyAlignment="1" applyProtection="1">
      <alignment horizontal="center" vertical="center" wrapText="1"/>
      <protection locked="0"/>
    </xf>
    <xf numFmtId="166" fontId="16" fillId="4" borderId="17" xfId="0" applyNumberFormat="1" applyFont="1" applyFill="1" applyBorder="1" applyAlignment="1" applyProtection="1">
      <alignment horizontal="center" vertical="center"/>
      <protection locked="0"/>
    </xf>
    <xf numFmtId="167" fontId="16" fillId="0" borderId="18" xfId="25" applyNumberFormat="1" applyFont="1" applyFill="1" applyBorder="1" applyAlignment="1" applyProtection="1">
      <alignment horizontal="center" vertical="center" wrapText="1"/>
      <protection locked="0"/>
    </xf>
    <xf numFmtId="164" fontId="16" fillId="0" borderId="16" xfId="32" applyFont="1" applyBorder="1" applyAlignment="1" applyProtection="1">
      <alignment horizontal="center" vertical="center" wrapText="1"/>
      <protection locked="0"/>
    </xf>
    <xf numFmtId="164" fontId="16" fillId="0" borderId="16" xfId="27" applyFont="1" applyBorder="1" applyAlignment="1" applyProtection="1">
      <alignment horizontal="center" vertical="center" wrapText="1"/>
      <protection locked="0"/>
    </xf>
    <xf numFmtId="164" fontId="7" fillId="0" borderId="0" xfId="27" applyFont="1" applyAlignment="1" applyProtection="1">
      <alignment vertical="center"/>
      <protection locked="0"/>
    </xf>
    <xf numFmtId="164" fontId="1" fillId="2" borderId="0" xfId="30" applyFont="1" applyFill="1" applyBorder="1" applyAlignment="1" applyProtection="1">
      <alignment horizontal="center" vertical="top"/>
      <protection/>
    </xf>
    <xf numFmtId="164" fontId="1" fillId="2" borderId="0" xfId="30" applyFont="1" applyFill="1" applyBorder="1" applyAlignment="1" applyProtection="1">
      <alignment vertical="top"/>
      <protection locked="0"/>
    </xf>
    <xf numFmtId="164" fontId="1" fillId="2" borderId="0" xfId="30" applyFont="1" applyFill="1" applyBorder="1" applyAlignment="1" applyProtection="1">
      <alignment horizontal="center" vertical="top"/>
      <protection locked="0"/>
    </xf>
    <xf numFmtId="164" fontId="1" fillId="2" borderId="0" xfId="30" applyFont="1" applyFill="1" applyBorder="1" applyProtection="1">
      <alignment/>
      <protection locked="0"/>
    </xf>
    <xf numFmtId="164" fontId="1" fillId="2" borderId="0" xfId="30" applyFont="1" applyFill="1" applyProtection="1">
      <alignment/>
      <protection locked="0"/>
    </xf>
    <xf numFmtId="164" fontId="4" fillId="2" borderId="0" xfId="30" applyFont="1" applyFill="1" applyProtection="1">
      <alignment/>
      <protection locked="0"/>
    </xf>
    <xf numFmtId="165" fontId="13" fillId="0" borderId="19" xfId="29" applyNumberFormat="1" applyFont="1" applyBorder="1" applyAlignment="1" applyProtection="1">
      <alignment horizontal="right" vertical="center"/>
      <protection locked="0"/>
    </xf>
    <xf numFmtId="164" fontId="13" fillId="3" borderId="20" xfId="29" applyFont="1" applyFill="1" applyBorder="1" applyAlignment="1" applyProtection="1">
      <alignment horizontal="center" vertical="center" textRotation="90" wrapText="1"/>
      <protection locked="0"/>
    </xf>
    <xf numFmtId="164" fontId="15" fillId="3" borderId="16" xfId="29" applyFont="1" applyFill="1" applyBorder="1" applyAlignment="1" applyProtection="1">
      <alignment horizontal="center" vertical="center" textRotation="90" wrapText="1"/>
      <protection locked="0"/>
    </xf>
    <xf numFmtId="164" fontId="13" fillId="3" borderId="16" xfId="29" applyFont="1" applyFill="1" applyBorder="1" applyAlignment="1" applyProtection="1">
      <alignment horizontal="left" vertical="center" wrapText="1"/>
      <protection locked="0"/>
    </xf>
    <xf numFmtId="164" fontId="13" fillId="3" borderId="16" xfId="29" applyFont="1" applyFill="1" applyBorder="1" applyAlignment="1" applyProtection="1">
      <alignment horizontal="center" vertical="center" wrapText="1"/>
      <protection locked="0"/>
    </xf>
    <xf numFmtId="164" fontId="13" fillId="3" borderId="16" xfId="29" applyFont="1" applyFill="1" applyBorder="1" applyAlignment="1" applyProtection="1">
      <alignment horizontal="center" vertical="center" textRotation="90" wrapText="1"/>
      <protection locked="0"/>
    </xf>
    <xf numFmtId="164" fontId="16" fillId="3" borderId="21" xfId="20" applyFont="1" applyFill="1" applyBorder="1" applyAlignment="1" applyProtection="1">
      <alignment horizontal="right" vertical="center"/>
      <protection locked="0"/>
    </xf>
    <xf numFmtId="164" fontId="17" fillId="3" borderId="22" xfId="20" applyFont="1" applyFill="1" applyBorder="1" applyAlignment="1" applyProtection="1">
      <alignment horizontal="center" vertical="center"/>
      <protection locked="0"/>
    </xf>
    <xf numFmtId="164" fontId="16" fillId="3" borderId="22" xfId="20" applyFont="1" applyFill="1" applyBorder="1" applyAlignment="1" applyProtection="1">
      <alignment vertical="center"/>
      <protection locked="0"/>
    </xf>
    <xf numFmtId="164" fontId="16" fillId="3" borderId="22" xfId="20" applyFont="1" applyFill="1" applyBorder="1" applyAlignment="1" applyProtection="1">
      <alignment horizontal="right" vertical="center"/>
      <protection locked="0"/>
    </xf>
    <xf numFmtId="164" fontId="16" fillId="3" borderId="22" xfId="20" applyFont="1" applyFill="1" applyBorder="1" applyAlignment="1" applyProtection="1">
      <alignment horizontal="center" vertical="center"/>
      <protection locked="0"/>
    </xf>
    <xf numFmtId="166" fontId="17" fillId="3" borderId="23" xfId="20" applyNumberFormat="1" applyFont="1" applyFill="1" applyBorder="1" applyAlignment="1" applyProtection="1">
      <alignment horizontal="center" vertical="center"/>
      <protection locked="0"/>
    </xf>
    <xf numFmtId="166" fontId="22" fillId="3" borderId="16" xfId="20" applyNumberFormat="1" applyFont="1" applyFill="1" applyBorder="1" applyAlignment="1" applyProtection="1">
      <alignment horizontal="center" vertical="center" wrapText="1"/>
      <protection locked="0"/>
    </xf>
    <xf numFmtId="164" fontId="13" fillId="3" borderId="24" xfId="29" applyFont="1" applyFill="1" applyBorder="1" applyAlignment="1" applyProtection="1">
      <alignment horizontal="center" vertical="center" wrapText="1"/>
      <protection locked="0"/>
    </xf>
    <xf numFmtId="164" fontId="16" fillId="3" borderId="25" xfId="20" applyFont="1" applyFill="1" applyBorder="1" applyAlignment="1" applyProtection="1">
      <alignment horizontal="right" vertical="center"/>
      <protection locked="0"/>
    </xf>
    <xf numFmtId="164" fontId="17" fillId="3" borderId="0" xfId="20" applyFont="1" applyFill="1" applyBorder="1" applyAlignment="1" applyProtection="1">
      <alignment horizontal="center" vertical="center"/>
      <protection locked="0"/>
    </xf>
    <xf numFmtId="164" fontId="16" fillId="3" borderId="0" xfId="20" applyFont="1" applyFill="1" applyBorder="1" applyAlignment="1" applyProtection="1">
      <alignment vertical="center"/>
      <protection locked="0"/>
    </xf>
    <xf numFmtId="164" fontId="16" fillId="3" borderId="0" xfId="20" applyFont="1" applyFill="1" applyBorder="1" applyAlignment="1" applyProtection="1">
      <alignment horizontal="right" vertical="center"/>
      <protection locked="0"/>
    </xf>
    <xf numFmtId="164" fontId="16" fillId="3" borderId="0" xfId="20" applyFont="1" applyFill="1" applyBorder="1" applyAlignment="1" applyProtection="1">
      <alignment horizontal="center" vertical="center"/>
      <protection locked="0"/>
    </xf>
    <xf numFmtId="166" fontId="17" fillId="3" borderId="26" xfId="20" applyNumberFormat="1" applyFont="1" applyFill="1" applyBorder="1" applyAlignment="1" applyProtection="1">
      <alignment horizontal="center" vertical="center"/>
      <protection locked="0"/>
    </xf>
    <xf numFmtId="164" fontId="16" fillId="3" borderId="27" xfId="20" applyFont="1" applyFill="1" applyBorder="1" applyAlignment="1" applyProtection="1">
      <alignment horizontal="right" vertical="center"/>
      <protection locked="0"/>
    </xf>
    <xf numFmtId="164" fontId="17" fillId="3" borderId="28" xfId="20" applyFont="1" applyFill="1" applyBorder="1" applyAlignment="1" applyProtection="1">
      <alignment horizontal="center" vertical="center"/>
      <protection locked="0"/>
    </xf>
    <xf numFmtId="164" fontId="16" fillId="3" borderId="28" xfId="20" applyFont="1" applyFill="1" applyBorder="1" applyAlignment="1" applyProtection="1">
      <alignment vertical="center"/>
      <protection locked="0"/>
    </xf>
    <xf numFmtId="164" fontId="16" fillId="3" borderId="28" xfId="20" applyFont="1" applyFill="1" applyBorder="1" applyAlignment="1" applyProtection="1">
      <alignment horizontal="right" vertical="center"/>
      <protection locked="0"/>
    </xf>
    <xf numFmtId="164" fontId="16" fillId="3" borderId="28" xfId="20" applyFont="1" applyFill="1" applyBorder="1" applyAlignment="1" applyProtection="1">
      <alignment horizontal="center" vertical="center"/>
      <protection locked="0"/>
    </xf>
    <xf numFmtId="166" fontId="17" fillId="3" borderId="29" xfId="20" applyNumberFormat="1" applyFont="1" applyFill="1" applyBorder="1" applyAlignment="1" applyProtection="1">
      <alignment horizontal="center" vertical="center"/>
      <protection locked="0"/>
    </xf>
    <xf numFmtId="164" fontId="16" fillId="3" borderId="30" xfId="20" applyFont="1" applyFill="1" applyBorder="1" applyAlignment="1" applyProtection="1">
      <alignment horizontal="center" vertical="center" wrapText="1"/>
      <protection locked="0"/>
    </xf>
    <xf numFmtId="167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167" fontId="16" fillId="3" borderId="30" xfId="20" applyNumberFormat="1" applyFont="1" applyFill="1" applyBorder="1" applyAlignment="1" applyProtection="1">
      <alignment horizontal="center" vertical="center" wrapText="1"/>
      <protection locked="0"/>
    </xf>
    <xf numFmtId="168" fontId="16" fillId="3" borderId="30" xfId="20" applyNumberFormat="1" applyFont="1" applyFill="1" applyBorder="1" applyAlignment="1" applyProtection="1">
      <alignment horizontal="center" vertical="center" wrapText="1"/>
      <protection locked="0"/>
    </xf>
    <xf numFmtId="167" fontId="18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0" xfId="28" applyFont="1" applyBorder="1" applyAlignment="1" applyProtection="1">
      <alignment horizontal="center" vertical="center" wrapText="1"/>
      <protection locked="0"/>
    </xf>
    <xf numFmtId="164" fontId="16" fillId="0" borderId="32" xfId="27" applyFont="1" applyBorder="1" applyAlignment="1" applyProtection="1">
      <alignment horizontal="center" vertical="center" wrapText="1"/>
      <protection locked="0"/>
    </xf>
    <xf numFmtId="166" fontId="16" fillId="0" borderId="32" xfId="20" applyNumberFormat="1" applyFont="1" applyFill="1" applyBorder="1" applyAlignment="1" applyProtection="1">
      <alignment horizontal="center" vertical="center"/>
      <protection locked="0"/>
    </xf>
    <xf numFmtId="167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2" xfId="20" applyNumberFormat="1" applyFont="1" applyBorder="1" applyAlignment="1" applyProtection="1">
      <alignment horizontal="center" vertical="center"/>
      <protection locked="0"/>
    </xf>
    <xf numFmtId="166" fontId="16" fillId="4" borderId="32" xfId="20" applyNumberFormat="1" applyFont="1" applyFill="1" applyBorder="1" applyAlignment="1" applyProtection="1">
      <alignment horizontal="center" vertical="center"/>
      <protection locked="0"/>
    </xf>
    <xf numFmtId="167" fontId="16" fillId="0" borderId="32" xfId="20" applyNumberFormat="1" applyFont="1" applyFill="1" applyBorder="1" applyAlignment="1" applyProtection="1">
      <alignment horizontal="center" vertical="center"/>
      <protection locked="0"/>
    </xf>
    <xf numFmtId="168" fontId="16" fillId="5" borderId="32" xfId="20" applyNumberFormat="1" applyFont="1" applyFill="1" applyBorder="1" applyAlignment="1" applyProtection="1">
      <alignment horizontal="center" vertical="center"/>
      <protection locked="0"/>
    </xf>
    <xf numFmtId="168" fontId="16" fillId="5" borderId="16" xfId="20" applyNumberFormat="1" applyFont="1" applyFill="1" applyBorder="1" applyAlignment="1" applyProtection="1">
      <alignment horizontal="center" vertical="center"/>
      <protection locked="0"/>
    </xf>
    <xf numFmtId="167" fontId="20" fillId="0" borderId="33" xfId="0" applyNumberFormat="1" applyFont="1" applyFill="1" applyBorder="1" applyAlignment="1" applyProtection="1">
      <alignment horizontal="center" vertical="center"/>
      <protection locked="0"/>
    </xf>
    <xf numFmtId="167" fontId="20" fillId="5" borderId="16" xfId="0" applyNumberFormat="1" applyFont="1" applyFill="1" applyBorder="1" applyAlignment="1" applyProtection="1">
      <alignment horizontal="center" vertical="center"/>
      <protection locked="0"/>
    </xf>
    <xf numFmtId="164" fontId="13" fillId="0" borderId="24" xfId="27" applyFont="1" applyBorder="1" applyAlignment="1" applyProtection="1">
      <alignment horizontal="center" vertical="center" wrapText="1"/>
      <protection locked="0"/>
    </xf>
    <xf numFmtId="164" fontId="16" fillId="0" borderId="34" xfId="27" applyFont="1" applyBorder="1" applyAlignment="1" applyProtection="1">
      <alignment horizontal="center" vertical="center" wrapText="1"/>
      <protection locked="0"/>
    </xf>
    <xf numFmtId="166" fontId="16" fillId="4" borderId="34" xfId="20" applyNumberFormat="1" applyFont="1" applyFill="1" applyBorder="1" applyAlignment="1" applyProtection="1">
      <alignment horizontal="center" vertical="center"/>
      <protection locked="0"/>
    </xf>
    <xf numFmtId="167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4" xfId="20" applyNumberFormat="1" applyFont="1" applyBorder="1" applyAlignment="1" applyProtection="1">
      <alignment horizontal="center" vertical="center"/>
      <protection locked="0"/>
    </xf>
    <xf numFmtId="166" fontId="16" fillId="4" borderId="34" xfId="0" applyNumberFormat="1" applyFont="1" applyFill="1" applyBorder="1" applyAlignment="1" applyProtection="1">
      <alignment horizontal="center" vertical="center"/>
      <protection locked="0"/>
    </xf>
    <xf numFmtId="167" fontId="16" fillId="0" borderId="34" xfId="20" applyNumberFormat="1" applyFont="1" applyFill="1" applyBorder="1" applyAlignment="1" applyProtection="1">
      <alignment horizontal="center" vertical="center"/>
      <protection locked="0"/>
    </xf>
    <xf numFmtId="168" fontId="16" fillId="5" borderId="34" xfId="20" applyNumberFormat="1" applyFont="1" applyFill="1" applyBorder="1" applyAlignment="1" applyProtection="1">
      <alignment horizontal="center" vertical="center"/>
      <protection locked="0"/>
    </xf>
    <xf numFmtId="164" fontId="16" fillId="0" borderId="30" xfId="27" applyFont="1" applyBorder="1" applyAlignment="1" applyProtection="1">
      <alignment horizontal="center" vertical="center" wrapText="1"/>
      <protection locked="0"/>
    </xf>
    <xf numFmtId="166" fontId="16" fillId="4" borderId="30" xfId="20" applyNumberFormat="1" applyFont="1" applyFill="1" applyBorder="1" applyAlignment="1" applyProtection="1">
      <alignment horizontal="center" vertical="center"/>
      <protection locked="0"/>
    </xf>
    <xf numFmtId="167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0" xfId="20" applyNumberFormat="1" applyFont="1" applyBorder="1" applyAlignment="1" applyProtection="1">
      <alignment horizontal="center" vertical="center"/>
      <protection locked="0"/>
    </xf>
    <xf numFmtId="166" fontId="16" fillId="4" borderId="30" xfId="0" applyNumberFormat="1" applyFont="1" applyFill="1" applyBorder="1" applyAlignment="1" applyProtection="1">
      <alignment horizontal="center" vertical="center"/>
      <protection locked="0"/>
    </xf>
    <xf numFmtId="167" fontId="16" fillId="0" borderId="30" xfId="20" applyNumberFormat="1" applyFont="1" applyFill="1" applyBorder="1" applyAlignment="1" applyProtection="1">
      <alignment horizontal="center" vertical="center"/>
      <protection locked="0"/>
    </xf>
    <xf numFmtId="168" fontId="16" fillId="5" borderId="30" xfId="20" applyNumberFormat="1" applyFont="1" applyFill="1" applyBorder="1" applyAlignment="1" applyProtection="1">
      <alignment horizontal="center" vertical="center"/>
      <protection locked="0"/>
    </xf>
    <xf numFmtId="164" fontId="16" fillId="0" borderId="16" xfId="32" applyFont="1" applyBorder="1" applyAlignment="1" applyProtection="1">
      <alignment horizontal="center" vertical="center"/>
      <protection locked="0"/>
    </xf>
    <xf numFmtId="169" fontId="16" fillId="0" borderId="16" xfId="32" applyNumberFormat="1" applyFont="1" applyBorder="1" applyAlignment="1" applyProtection="1">
      <alignment horizontal="center" vertical="center"/>
      <protection locked="0"/>
    </xf>
    <xf numFmtId="166" fontId="16" fillId="4" borderId="32" xfId="0" applyNumberFormat="1" applyFont="1" applyFill="1" applyBorder="1" applyAlignment="1" applyProtection="1">
      <alignment horizontal="center" vertical="center"/>
      <protection locked="0"/>
    </xf>
    <xf numFmtId="168" fontId="16" fillId="5" borderId="32" xfId="0" applyNumberFormat="1" applyFont="1" applyFill="1" applyBorder="1" applyAlignment="1" applyProtection="1">
      <alignment horizontal="center" vertical="center"/>
      <protection locked="0"/>
    </xf>
    <xf numFmtId="168" fontId="16" fillId="5" borderId="16" xfId="0" applyNumberFormat="1" applyFont="1" applyFill="1" applyBorder="1" applyAlignment="1" applyProtection="1">
      <alignment horizontal="center" vertical="center"/>
      <protection locked="0"/>
    </xf>
    <xf numFmtId="168" fontId="16" fillId="5" borderId="34" xfId="0" applyNumberFormat="1" applyFont="1" applyFill="1" applyBorder="1" applyAlignment="1" applyProtection="1">
      <alignment horizontal="center" vertical="center"/>
      <protection locked="0"/>
    </xf>
    <xf numFmtId="168" fontId="16" fillId="5" borderId="30" xfId="0" applyNumberFormat="1" applyFont="1" applyFill="1" applyBorder="1" applyAlignment="1" applyProtection="1">
      <alignment horizontal="center" vertical="center"/>
      <protection locked="0"/>
    </xf>
    <xf numFmtId="167" fontId="20" fillId="5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29" applyFont="1" applyAlignment="1" applyProtection="1">
      <alignment horizontal="left" vertical="center"/>
      <protection locked="0"/>
    </xf>
    <xf numFmtId="164" fontId="23" fillId="0" borderId="0" xfId="27" applyFont="1" applyAlignment="1" applyProtection="1">
      <alignment vertical="center"/>
      <protection locked="0"/>
    </xf>
    <xf numFmtId="164" fontId="16" fillId="3" borderId="4" xfId="20" applyFont="1" applyFill="1" applyBorder="1" applyAlignment="1" applyProtection="1">
      <alignment horizontal="right" vertical="center"/>
      <protection locked="0"/>
    </xf>
    <xf numFmtId="164" fontId="17" fillId="3" borderId="5" xfId="20" applyFont="1" applyFill="1" applyBorder="1" applyAlignment="1" applyProtection="1">
      <alignment horizontal="center" vertical="center"/>
      <protection locked="0"/>
    </xf>
    <xf numFmtId="164" fontId="16" fillId="3" borderId="5" xfId="20" applyFont="1" applyFill="1" applyBorder="1" applyAlignment="1" applyProtection="1">
      <alignment vertical="center"/>
      <protection locked="0"/>
    </xf>
    <xf numFmtId="164" fontId="16" fillId="3" borderId="5" xfId="20" applyFont="1" applyFill="1" applyBorder="1" applyAlignment="1" applyProtection="1">
      <alignment horizontal="right" vertical="center"/>
      <protection locked="0"/>
    </xf>
    <xf numFmtId="164" fontId="16" fillId="3" borderId="5" xfId="20" applyFont="1" applyFill="1" applyBorder="1" applyAlignment="1" applyProtection="1">
      <alignment horizontal="center" vertical="center"/>
      <protection locked="0"/>
    </xf>
    <xf numFmtId="166" fontId="17" fillId="3" borderId="6" xfId="20" applyNumberFormat="1" applyFont="1" applyFill="1" applyBorder="1" applyAlignment="1" applyProtection="1">
      <alignment horizontal="center" vertical="center"/>
      <protection locked="0"/>
    </xf>
    <xf numFmtId="166" fontId="22" fillId="3" borderId="3" xfId="20" applyNumberFormat="1" applyFont="1" applyFill="1" applyBorder="1" applyAlignment="1" applyProtection="1">
      <alignment horizontal="center" vertical="center" wrapText="1"/>
      <protection locked="0"/>
    </xf>
    <xf numFmtId="164" fontId="16" fillId="3" borderId="10" xfId="20" applyFont="1" applyFill="1" applyBorder="1" applyAlignment="1" applyProtection="1">
      <alignment horizontal="right" vertical="center"/>
      <protection locked="0"/>
    </xf>
    <xf numFmtId="164" fontId="17" fillId="3" borderId="11" xfId="20" applyFont="1" applyFill="1" applyBorder="1" applyAlignment="1" applyProtection="1">
      <alignment horizontal="center" vertical="center"/>
      <protection locked="0"/>
    </xf>
    <xf numFmtId="164" fontId="16" fillId="3" borderId="11" xfId="20" applyFont="1" applyFill="1" applyBorder="1" applyAlignment="1" applyProtection="1">
      <alignment vertical="center"/>
      <protection locked="0"/>
    </xf>
    <xf numFmtId="164" fontId="16" fillId="3" borderId="11" xfId="20" applyFont="1" applyFill="1" applyBorder="1" applyAlignment="1" applyProtection="1">
      <alignment horizontal="right" vertical="center"/>
      <protection locked="0"/>
    </xf>
    <xf numFmtId="164" fontId="16" fillId="3" borderId="11" xfId="20" applyFont="1" applyFill="1" applyBorder="1" applyAlignment="1" applyProtection="1">
      <alignment horizontal="center" vertical="center"/>
      <protection locked="0"/>
    </xf>
    <xf numFmtId="166" fontId="17" fillId="3" borderId="12" xfId="20" applyNumberFormat="1" applyFont="1" applyFill="1" applyBorder="1" applyAlignment="1" applyProtection="1">
      <alignment horizontal="center" vertical="center"/>
      <protection locked="0"/>
    </xf>
    <xf numFmtId="164" fontId="16" fillId="3" borderId="13" xfId="20" applyFont="1" applyFill="1" applyBorder="1" applyAlignment="1" applyProtection="1">
      <alignment horizontal="center" vertical="center" wrapText="1"/>
      <protection locked="0"/>
    </xf>
    <xf numFmtId="167" fontId="16" fillId="3" borderId="13" xfId="0" applyNumberFormat="1" applyFont="1" applyFill="1" applyBorder="1" applyAlignment="1" applyProtection="1">
      <alignment horizontal="center" vertical="center" wrapText="1"/>
      <protection locked="0"/>
    </xf>
    <xf numFmtId="167" fontId="16" fillId="3" borderId="13" xfId="20" applyNumberFormat="1" applyFont="1" applyFill="1" applyBorder="1" applyAlignment="1" applyProtection="1">
      <alignment horizontal="center" vertical="center" wrapText="1"/>
      <protection locked="0"/>
    </xf>
    <xf numFmtId="168" fontId="16" fillId="3" borderId="13" xfId="20" applyNumberFormat="1" applyFont="1" applyFill="1" applyBorder="1" applyAlignment="1" applyProtection="1">
      <alignment horizontal="center" vertical="center" wrapText="1"/>
      <protection locked="0"/>
    </xf>
    <xf numFmtId="167" fontId="18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28" applyFont="1" applyFill="1" applyBorder="1" applyAlignment="1" applyProtection="1">
      <alignment horizontal="center" vertical="center" wrapText="1"/>
      <protection locked="0"/>
    </xf>
    <xf numFmtId="164" fontId="13" fillId="6" borderId="3" xfId="32" applyFont="1" applyFill="1" applyBorder="1" applyAlignment="1" applyProtection="1">
      <alignment horizontal="left" vertical="center" wrapText="1"/>
      <protection locked="0"/>
    </xf>
    <xf numFmtId="169" fontId="16" fillId="6" borderId="3" xfId="32" applyNumberFormat="1" applyFont="1" applyFill="1" applyBorder="1" applyAlignment="1" applyProtection="1">
      <alignment horizontal="center" vertical="center" wrapText="1"/>
      <protection locked="0"/>
    </xf>
    <xf numFmtId="164" fontId="16" fillId="6" borderId="3" xfId="32" applyFont="1" applyFill="1" applyBorder="1" applyAlignment="1" applyProtection="1">
      <alignment horizontal="center" vertical="center"/>
      <protection locked="0"/>
    </xf>
    <xf numFmtId="164" fontId="13" fillId="0" borderId="35" xfId="0" applyFont="1" applyBorder="1" applyAlignment="1" applyProtection="1">
      <alignment horizontal="left" vertical="center" wrapText="1"/>
      <protection locked="0"/>
    </xf>
    <xf numFmtId="169" fontId="16" fillId="0" borderId="36" xfId="0" applyNumberFormat="1" applyFont="1" applyBorder="1" applyAlignment="1" applyProtection="1">
      <alignment horizontal="center" vertical="center"/>
      <protection locked="0"/>
    </xf>
    <xf numFmtId="164" fontId="16" fillId="0" borderId="36" xfId="0" applyFont="1" applyBorder="1" applyAlignment="1" applyProtection="1">
      <alignment horizontal="center" vertical="center" wrapText="1"/>
      <protection locked="0"/>
    </xf>
    <xf numFmtId="164" fontId="16" fillId="0" borderId="37" xfId="0" applyFont="1" applyBorder="1" applyAlignment="1" applyProtection="1">
      <alignment horizontal="center" vertical="center" wrapText="1"/>
      <protection locked="0"/>
    </xf>
    <xf numFmtId="167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7" xfId="20" applyNumberFormat="1" applyFont="1" applyBorder="1" applyAlignment="1" applyProtection="1">
      <alignment horizontal="center" vertical="center"/>
      <protection locked="0"/>
    </xf>
    <xf numFmtId="166" fontId="16" fillId="4" borderId="17" xfId="20" applyNumberFormat="1" applyFont="1" applyFill="1" applyBorder="1" applyAlignment="1" applyProtection="1">
      <alignment horizontal="center" vertical="center"/>
      <protection locked="0"/>
    </xf>
    <xf numFmtId="167" fontId="16" fillId="0" borderId="17" xfId="20" applyNumberFormat="1" applyFont="1" applyFill="1" applyBorder="1" applyAlignment="1" applyProtection="1">
      <alignment horizontal="center" vertical="center"/>
      <protection locked="0"/>
    </xf>
    <xf numFmtId="168" fontId="16" fillId="5" borderId="17" xfId="20" applyNumberFormat="1" applyFont="1" applyFill="1" applyBorder="1" applyAlignment="1" applyProtection="1">
      <alignment horizontal="center" vertical="center"/>
      <protection locked="0"/>
    </xf>
    <xf numFmtId="168" fontId="16" fillId="5" borderId="3" xfId="20" applyNumberFormat="1" applyFont="1" applyFill="1" applyBorder="1" applyAlignment="1" applyProtection="1">
      <alignment horizontal="center" vertical="center"/>
      <protection locked="0"/>
    </xf>
    <xf numFmtId="167" fontId="20" fillId="0" borderId="3" xfId="0" applyNumberFormat="1" applyFont="1" applyFill="1" applyBorder="1" applyAlignment="1" applyProtection="1">
      <alignment horizontal="center" vertical="center"/>
      <protection locked="0"/>
    </xf>
    <xf numFmtId="167" fontId="20" fillId="7" borderId="3" xfId="0" applyNumberFormat="1" applyFont="1" applyFill="1" applyBorder="1" applyAlignment="1" applyProtection="1">
      <alignment horizontal="center" vertical="center"/>
      <protection locked="0"/>
    </xf>
    <xf numFmtId="166" fontId="16" fillId="4" borderId="13" xfId="20" applyNumberFormat="1" applyFont="1" applyFill="1" applyBorder="1" applyAlignment="1" applyProtection="1">
      <alignment horizontal="center" vertical="center"/>
      <protection locked="0"/>
    </xf>
    <xf numFmtId="167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3" xfId="20" applyNumberFormat="1" applyFont="1" applyBorder="1" applyAlignment="1" applyProtection="1">
      <alignment horizontal="center" vertical="center"/>
      <protection locked="0"/>
    </xf>
    <xf numFmtId="167" fontId="16" fillId="0" borderId="13" xfId="20" applyNumberFormat="1" applyFont="1" applyFill="1" applyBorder="1" applyAlignment="1" applyProtection="1">
      <alignment horizontal="center" vertical="center"/>
      <protection locked="0"/>
    </xf>
    <xf numFmtId="168" fontId="16" fillId="5" borderId="13" xfId="20" applyNumberFormat="1" applyFont="1" applyFill="1" applyBorder="1" applyAlignment="1" applyProtection="1">
      <alignment horizontal="center" vertical="center"/>
      <protection locked="0"/>
    </xf>
    <xf numFmtId="169" fontId="16" fillId="0" borderId="16" xfId="32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32" applyFont="1" applyBorder="1" applyAlignment="1" applyProtection="1">
      <alignment horizontal="left" vertical="center" wrapText="1"/>
      <protection locked="0"/>
    </xf>
    <xf numFmtId="164" fontId="16" fillId="0" borderId="30" xfId="32" applyFont="1" applyBorder="1" applyAlignment="1" applyProtection="1">
      <alignment horizontal="center" vertical="center" wrapText="1"/>
      <protection locked="0"/>
    </xf>
    <xf numFmtId="164" fontId="16" fillId="0" borderId="3" xfId="27" applyFont="1" applyFill="1" applyBorder="1" applyAlignment="1" applyProtection="1">
      <alignment horizontal="center" vertical="center" wrapText="1"/>
      <protection locked="0"/>
    </xf>
    <xf numFmtId="168" fontId="16" fillId="5" borderId="17" xfId="0" applyNumberFormat="1" applyFont="1" applyFill="1" applyBorder="1" applyAlignment="1" applyProtection="1">
      <alignment horizontal="center" vertical="center"/>
      <protection locked="0"/>
    </xf>
    <xf numFmtId="168" fontId="16" fillId="5" borderId="13" xfId="0" applyNumberFormat="1" applyFont="1" applyFill="1" applyBorder="1" applyAlignment="1" applyProtection="1">
      <alignment horizontal="center" vertical="center"/>
      <protection locked="0"/>
    </xf>
    <xf numFmtId="168" fontId="16" fillId="5" borderId="3" xfId="0" applyNumberFormat="1" applyFont="1" applyFill="1" applyBorder="1" applyAlignment="1" applyProtection="1">
      <alignment horizontal="center" vertical="center"/>
      <protection locked="0"/>
    </xf>
    <xf numFmtId="164" fontId="13" fillId="6" borderId="16" xfId="32" applyFont="1" applyFill="1" applyBorder="1" applyAlignment="1" applyProtection="1">
      <alignment horizontal="left" vertical="center" wrapText="1"/>
      <protection locked="0"/>
    </xf>
    <xf numFmtId="164" fontId="16" fillId="0" borderId="16" xfId="32" applyFont="1" applyFill="1" applyBorder="1" applyAlignment="1" applyProtection="1">
      <alignment horizontal="center" vertical="center" wrapText="1"/>
      <protection locked="0"/>
    </xf>
    <xf numFmtId="164" fontId="13" fillId="0" borderId="16" xfId="32" applyFont="1" applyFill="1" applyBorder="1" applyAlignment="1" applyProtection="1">
      <alignment horizontal="left" vertical="center" wrapText="1"/>
      <protection locked="0"/>
    </xf>
    <xf numFmtId="169" fontId="16" fillId="0" borderId="38" xfId="32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27" applyFont="1" applyAlignment="1" applyProtection="1">
      <alignment vertical="center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4" xfId="25"/>
    <cellStyle name="Обычный 5" xfId="26"/>
    <cellStyle name="Обычный_Выездка технические1 2" xfId="27"/>
    <cellStyle name="Обычный_Измайлово-2003 2" xfId="28"/>
    <cellStyle name="Обычный_Лист Microsoft Excel 2" xfId="29"/>
    <cellStyle name="Обычный_ПРИМЕРЫ ТЕХ.РЕЗУЛЬТАТОВ - Выездка" xfId="30"/>
    <cellStyle name="Обычный_ПРИМЕРЫ ТЕХ.РЕЗУЛЬТАТОВ - Выездка 2" xfId="31"/>
    <cellStyle name="Обычный_Россия (В) юниоры" xfId="32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621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30"/>
  <sheetViews>
    <sheetView zoomScaleSheetLayoutView="70" workbookViewId="0" topLeftCell="A5">
      <selection activeCell="D17" sqref="D17"/>
    </sheetView>
  </sheetViews>
  <sheetFormatPr defaultColWidth="9.140625" defaultRowHeight="15"/>
  <cols>
    <col min="1" max="2" width="6.421875" style="1" customWidth="1"/>
    <col min="3" max="3" width="15.7109375" style="1" customWidth="1"/>
    <col min="4" max="4" width="10.421875" style="1" customWidth="1"/>
    <col min="5" max="5" width="0" style="1" hidden="1" customWidth="1"/>
    <col min="6" max="6" width="27.8515625" style="1" customWidth="1"/>
    <col min="7" max="7" width="7.7109375" style="1" customWidth="1"/>
    <col min="8" max="8" width="14.28125" style="1" customWidth="1"/>
    <col min="9" max="9" width="15.8515625" style="1" customWidth="1"/>
    <col min="10" max="10" width="3.7109375" style="1" customWidth="1"/>
    <col min="11" max="11" width="11.00390625" style="1" customWidth="1"/>
    <col min="12" max="12" width="10.7109375" style="1" customWidth="1"/>
    <col min="13" max="17" width="9.7109375" style="1" customWidth="1"/>
    <col min="18" max="18" width="12.140625" style="1" customWidth="1"/>
    <col min="19" max="19" width="8.140625" style="1" customWidth="1"/>
    <col min="20" max="20" width="0" style="1" hidden="1" customWidth="1"/>
    <col min="21" max="16384" width="9.140625" style="1" customWidth="1"/>
  </cols>
  <sheetData>
    <row r="1" ht="0.75" customHeight="1"/>
    <row r="2" ht="54.75" customHeight="1" hidden="1"/>
    <row r="3" ht="54" customHeight="1" hidden="1"/>
    <row r="4" spans="1:38" s="3" customFormat="1" ht="13.5" customHeight="1" hidden="1">
      <c r="A4" s="2" t="s">
        <v>0</v>
      </c>
      <c r="C4" s="4"/>
      <c r="D4" s="2" t="s">
        <v>1</v>
      </c>
      <c r="E4" s="4"/>
      <c r="F4" s="4"/>
      <c r="G4" s="2" t="s">
        <v>2</v>
      </c>
      <c r="I4" s="4"/>
      <c r="J4" s="4"/>
      <c r="K4" s="4"/>
      <c r="L4" s="4"/>
      <c r="M4" s="4"/>
      <c r="N4" s="4"/>
      <c r="O4" s="4"/>
      <c r="P4" s="2" t="s">
        <v>3</v>
      </c>
      <c r="Q4" s="2" t="s">
        <v>4</v>
      </c>
      <c r="R4" s="2" t="s">
        <v>5</v>
      </c>
      <c r="S4" s="5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L4" s="8"/>
    </row>
    <row r="5" spans="1:19" s="11" customFormat="1" ht="4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20" ht="30" customHeight="1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19" s="14" customFormat="1" ht="15.75" customHeight="1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6" customFormat="1" ht="15.7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8" customFormat="1" ht="15.75" customHeight="1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8" customFormat="1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20" s="24" customFormat="1" ht="15" customHeight="1">
      <c r="A11" s="20" t="s">
        <v>10</v>
      </c>
      <c r="B11" s="21"/>
      <c r="C11" s="22"/>
      <c r="D11" s="22"/>
      <c r="E11" s="22"/>
      <c r="F11" s="22"/>
      <c r="G11" s="22"/>
      <c r="H11" s="23"/>
      <c r="I11" s="21"/>
      <c r="J11" s="21"/>
      <c r="K11" s="21"/>
      <c r="L11" s="21"/>
      <c r="M11" s="21"/>
      <c r="N11" s="21"/>
      <c r="O11" s="21"/>
      <c r="P11" s="21"/>
      <c r="R11" s="25">
        <v>43050</v>
      </c>
      <c r="S11" s="25"/>
      <c r="T11" s="26"/>
    </row>
    <row r="12" spans="1:19" s="39" customFormat="1" ht="15" customHeight="1">
      <c r="A12" s="27" t="s">
        <v>11</v>
      </c>
      <c r="B12" s="28" t="s">
        <v>12</v>
      </c>
      <c r="C12" s="29" t="s">
        <v>13</v>
      </c>
      <c r="D12" s="30" t="s">
        <v>14</v>
      </c>
      <c r="E12" s="31" t="s">
        <v>15</v>
      </c>
      <c r="F12" s="29" t="s">
        <v>16</v>
      </c>
      <c r="G12" s="30" t="s">
        <v>14</v>
      </c>
      <c r="H12" s="30" t="s">
        <v>17</v>
      </c>
      <c r="I12" s="30" t="s">
        <v>18</v>
      </c>
      <c r="J12" s="31" t="s">
        <v>19</v>
      </c>
      <c r="K12" s="32" t="s">
        <v>20</v>
      </c>
      <c r="L12" s="33">
        <v>31.4</v>
      </c>
      <c r="M12" s="34" t="s">
        <v>21</v>
      </c>
      <c r="N12" s="35" t="s">
        <v>22</v>
      </c>
      <c r="O12" s="35"/>
      <c r="P12" s="34">
        <v>1</v>
      </c>
      <c r="Q12" s="36" t="s">
        <v>23</v>
      </c>
      <c r="R12" s="37">
        <v>0.020833333333333332</v>
      </c>
      <c r="S12" s="38" t="s">
        <v>24</v>
      </c>
    </row>
    <row r="13" spans="1:20" s="39" customFormat="1" ht="15" customHeight="1">
      <c r="A13" s="27"/>
      <c r="B13" s="28"/>
      <c r="C13" s="29"/>
      <c r="D13" s="30"/>
      <c r="E13" s="31"/>
      <c r="F13" s="29"/>
      <c r="G13" s="30"/>
      <c r="H13" s="30"/>
      <c r="I13" s="30"/>
      <c r="J13" s="31"/>
      <c r="K13" s="40" t="s">
        <v>25</v>
      </c>
      <c r="L13" s="41">
        <v>31.4</v>
      </c>
      <c r="M13" s="42" t="s">
        <v>21</v>
      </c>
      <c r="N13" s="43"/>
      <c r="O13" s="43"/>
      <c r="P13" s="42">
        <v>2</v>
      </c>
      <c r="Q13" s="44" t="s">
        <v>23</v>
      </c>
      <c r="R13" s="45">
        <v>0.027777777777777776</v>
      </c>
      <c r="S13" s="38"/>
      <c r="T13" s="46" t="s">
        <v>26</v>
      </c>
    </row>
    <row r="14" spans="1:19" s="39" customFormat="1" ht="15" customHeight="1">
      <c r="A14" s="27"/>
      <c r="B14" s="28"/>
      <c r="C14" s="29"/>
      <c r="D14" s="30"/>
      <c r="E14" s="31"/>
      <c r="F14" s="29"/>
      <c r="G14" s="30"/>
      <c r="H14" s="30"/>
      <c r="I14" s="30"/>
      <c r="J14" s="31"/>
      <c r="K14" s="47" t="s">
        <v>27</v>
      </c>
      <c r="L14" s="48">
        <v>17.3</v>
      </c>
      <c r="M14" s="49" t="s">
        <v>21</v>
      </c>
      <c r="N14" s="50"/>
      <c r="O14" s="50"/>
      <c r="P14" s="49"/>
      <c r="Q14" s="51"/>
      <c r="R14" s="52"/>
      <c r="S14" s="38"/>
    </row>
    <row r="15" spans="1:19" s="39" customFormat="1" ht="44.25" customHeight="1">
      <c r="A15" s="27"/>
      <c r="B15" s="28"/>
      <c r="C15" s="29"/>
      <c r="D15" s="30"/>
      <c r="E15" s="31"/>
      <c r="F15" s="29"/>
      <c r="G15" s="30"/>
      <c r="H15" s="30"/>
      <c r="I15" s="30"/>
      <c r="J15" s="31"/>
      <c r="K15" s="53" t="s">
        <v>28</v>
      </c>
      <c r="L15" s="54" t="s">
        <v>29</v>
      </c>
      <c r="M15" s="55" t="s">
        <v>30</v>
      </c>
      <c r="N15" s="55" t="s">
        <v>31</v>
      </c>
      <c r="O15" s="55" t="s">
        <v>32</v>
      </c>
      <c r="P15" s="56" t="s">
        <v>33</v>
      </c>
      <c r="Q15" s="56" t="s">
        <v>34</v>
      </c>
      <c r="R15" s="57" t="s">
        <v>35</v>
      </c>
      <c r="S15" s="38"/>
    </row>
    <row r="16" spans="1:20" ht="12.75">
      <c r="A16" s="58" t="s">
        <v>36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19" s="76" customFormat="1" ht="18" customHeight="1">
      <c r="A17" s="59">
        <v>1</v>
      </c>
      <c r="B17" s="60">
        <v>114</v>
      </c>
      <c r="C17" s="61" t="s">
        <v>37</v>
      </c>
      <c r="D17" s="62" t="s">
        <v>38</v>
      </c>
      <c r="E17" s="63"/>
      <c r="F17" s="64" t="s">
        <v>39</v>
      </c>
      <c r="G17" s="65" t="s">
        <v>40</v>
      </c>
      <c r="H17" s="66" t="s">
        <v>41</v>
      </c>
      <c r="I17" s="66" t="s">
        <v>42</v>
      </c>
      <c r="J17" s="67">
        <v>1</v>
      </c>
      <c r="K17" s="68">
        <v>0.3888888888888889</v>
      </c>
      <c r="L17" s="69">
        <v>0.4800462962962963</v>
      </c>
      <c r="M17" s="69">
        <v>0.48148148148148145</v>
      </c>
      <c r="N17" s="70">
        <f>M17-L17</f>
        <v>0.0014351851851851505</v>
      </c>
      <c r="O17" s="71">
        <f>M17-K17</f>
        <v>0.09259259259259256</v>
      </c>
      <c r="P17" s="72">
        <f>$L$12/O17/24</f>
        <v>14.130000000000004</v>
      </c>
      <c r="Q17" s="73">
        <f>SUM($L$12:$L$14)/R17/24</f>
        <v>14.0348486323372</v>
      </c>
      <c r="R17" s="74">
        <f>SUM(O17:O19)</f>
        <v>0.23780092592592583</v>
      </c>
      <c r="S17" s="75" t="s">
        <v>26</v>
      </c>
    </row>
    <row r="18" spans="1:19" s="76" customFormat="1" ht="18" customHeight="1">
      <c r="A18" s="59"/>
      <c r="B18" s="60"/>
      <c r="C18" s="61"/>
      <c r="D18" s="62"/>
      <c r="E18" s="63"/>
      <c r="F18" s="64"/>
      <c r="G18" s="65"/>
      <c r="H18" s="66"/>
      <c r="I18" s="66"/>
      <c r="J18" s="77">
        <v>2</v>
      </c>
      <c r="K18" s="78">
        <f>M17+$R$12</f>
        <v>0.5023148148148148</v>
      </c>
      <c r="L18" s="79">
        <v>0.5973263888888889</v>
      </c>
      <c r="M18" s="80">
        <v>0.5994907407407407</v>
      </c>
      <c r="N18" s="81">
        <f>M18-L18</f>
        <v>0.00216435185185182</v>
      </c>
      <c r="O18" s="82">
        <f>M18-K18</f>
        <v>0.09717592592592594</v>
      </c>
      <c r="P18" s="83">
        <f>$L$13/O18/24</f>
        <v>13.463554073368266</v>
      </c>
      <c r="Q18" s="73"/>
      <c r="R18" s="74"/>
      <c r="S18" s="75"/>
    </row>
    <row r="19" spans="1:20" s="76" customFormat="1" ht="18" customHeight="1">
      <c r="A19" s="59"/>
      <c r="B19" s="60"/>
      <c r="C19" s="61"/>
      <c r="D19" s="62"/>
      <c r="E19" s="63"/>
      <c r="F19" s="64"/>
      <c r="G19" s="65"/>
      <c r="H19" s="66"/>
      <c r="I19" s="66"/>
      <c r="J19" s="84">
        <v>3</v>
      </c>
      <c r="K19" s="85">
        <f>M18+$R$13</f>
        <v>0.6272685185185185</v>
      </c>
      <c r="L19" s="86">
        <v>0.6753009259259258</v>
      </c>
      <c r="M19" s="87">
        <v>0.6775347222222222</v>
      </c>
      <c r="N19" s="88">
        <f>M19-L19</f>
        <v>0.0022337962962963864</v>
      </c>
      <c r="O19" s="89">
        <f>L19-K19</f>
        <v>0.04803240740740733</v>
      </c>
      <c r="P19" s="90">
        <f>$L$14/O19/24</f>
        <v>15.007228915662674</v>
      </c>
      <c r="Q19" s="73"/>
      <c r="R19" s="74"/>
      <c r="S19" s="75"/>
      <c r="T19" s="46" t="s">
        <v>26</v>
      </c>
    </row>
    <row r="20" spans="1:19" s="76" customFormat="1" ht="18" customHeight="1">
      <c r="A20" s="59">
        <v>2</v>
      </c>
      <c r="B20" s="60">
        <v>115</v>
      </c>
      <c r="C20" s="64" t="s">
        <v>43</v>
      </c>
      <c r="D20" s="91" t="s">
        <v>44</v>
      </c>
      <c r="E20" s="63"/>
      <c r="F20" s="64" t="s">
        <v>45</v>
      </c>
      <c r="G20" s="65" t="s">
        <v>46</v>
      </c>
      <c r="H20" s="66" t="s">
        <v>41</v>
      </c>
      <c r="I20" s="66" t="s">
        <v>42</v>
      </c>
      <c r="J20" s="67">
        <v>1</v>
      </c>
      <c r="K20" s="68">
        <v>0.3888888888888889</v>
      </c>
      <c r="L20" s="68">
        <v>0.4800115740740741</v>
      </c>
      <c r="M20" s="69">
        <v>0.48200231481481487</v>
      </c>
      <c r="N20" s="92">
        <f aca="true" t="shared" si="0" ref="N20:N26">M20-L20</f>
        <v>0.001990740740740793</v>
      </c>
      <c r="O20" s="71">
        <f>M20-K20</f>
        <v>0.09311342592592597</v>
      </c>
      <c r="P20" s="72">
        <f>$L$12/O20/24</f>
        <v>14.050963331261647</v>
      </c>
      <c r="Q20" s="73">
        <f>SUM($L$12:$L$14)/R20/24</f>
        <v>13.909603974723838</v>
      </c>
      <c r="R20" s="74">
        <f>SUM(O20:O22)</f>
        <v>0.23994212962962969</v>
      </c>
      <c r="S20" s="75" t="s">
        <v>47</v>
      </c>
    </row>
    <row r="21" spans="1:19" s="76" customFormat="1" ht="18" customHeight="1">
      <c r="A21" s="59"/>
      <c r="B21" s="60"/>
      <c r="C21" s="64"/>
      <c r="D21" s="91"/>
      <c r="E21" s="63"/>
      <c r="F21" s="64"/>
      <c r="G21" s="65"/>
      <c r="H21" s="66"/>
      <c r="I21" s="66"/>
      <c r="J21" s="77">
        <v>2</v>
      </c>
      <c r="K21" s="78">
        <f>M20+$R$12</f>
        <v>0.5028356481481482</v>
      </c>
      <c r="L21" s="79">
        <v>0.5972916666666667</v>
      </c>
      <c r="M21" s="93">
        <v>0.5993171296296297</v>
      </c>
      <c r="N21" s="81">
        <f t="shared" si="0"/>
        <v>0.0020254629629630205</v>
      </c>
      <c r="O21" s="82">
        <f>M21-K21</f>
        <v>0.0964814814814815</v>
      </c>
      <c r="P21" s="83">
        <f>$L$13/O21/24</f>
        <v>13.560460652591168</v>
      </c>
      <c r="Q21" s="73"/>
      <c r="R21" s="74"/>
      <c r="S21" s="75"/>
    </row>
    <row r="22" spans="1:19" s="76" customFormat="1" ht="18" customHeight="1">
      <c r="A22" s="59"/>
      <c r="B22" s="60"/>
      <c r="C22" s="64"/>
      <c r="D22" s="91"/>
      <c r="E22" s="63"/>
      <c r="F22" s="64"/>
      <c r="G22" s="65"/>
      <c r="H22" s="66"/>
      <c r="I22" s="66"/>
      <c r="J22" s="84">
        <v>3</v>
      </c>
      <c r="K22" s="85">
        <f>M21+$R$13</f>
        <v>0.6270949074074075</v>
      </c>
      <c r="L22" s="86">
        <v>0.6752777777777778</v>
      </c>
      <c r="M22" s="87">
        <v>0.6774421296296297</v>
      </c>
      <c r="N22" s="88">
        <f t="shared" si="0"/>
        <v>0.002164351851851931</v>
      </c>
      <c r="O22" s="89">
        <f>M22-K22</f>
        <v>0.05034722222222221</v>
      </c>
      <c r="P22" s="90">
        <f>$L$14/O22/24</f>
        <v>14.317241379310348</v>
      </c>
      <c r="Q22" s="73"/>
      <c r="R22" s="74"/>
      <c r="S22" s="75"/>
    </row>
    <row r="23" spans="1:20" ht="12.75">
      <c r="A23" s="58" t="s">
        <v>48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19" s="76" customFormat="1" ht="18" customHeight="1">
      <c r="A24" s="59">
        <v>1</v>
      </c>
      <c r="B24" s="60">
        <v>120</v>
      </c>
      <c r="C24" s="64" t="s">
        <v>49</v>
      </c>
      <c r="D24" s="91" t="s">
        <v>50</v>
      </c>
      <c r="E24" s="63"/>
      <c r="F24" s="64" t="s">
        <v>51</v>
      </c>
      <c r="G24" s="65" t="s">
        <v>52</v>
      </c>
      <c r="H24" s="94" t="s">
        <v>53</v>
      </c>
      <c r="I24" s="95" t="s">
        <v>54</v>
      </c>
      <c r="J24" s="67">
        <v>1</v>
      </c>
      <c r="K24" s="68">
        <v>0.3888888888888889</v>
      </c>
      <c r="L24" s="69">
        <v>0.47890046296296296</v>
      </c>
      <c r="M24" s="69">
        <v>0.48694444444444446</v>
      </c>
      <c r="N24" s="92">
        <f t="shared" si="0"/>
        <v>0.0080439814814815</v>
      </c>
      <c r="O24" s="71">
        <f>M24-K24</f>
        <v>0.09805555555555556</v>
      </c>
      <c r="P24" s="72">
        <f>$L$12/O24/24</f>
        <v>13.342776203966004</v>
      </c>
      <c r="Q24" s="73">
        <f>SUM($L$12:$L$14)/R24/24</f>
        <v>14.31564315146701</v>
      </c>
      <c r="R24" s="74">
        <f>SUM(O24:O26)</f>
        <v>0.23313657407407407</v>
      </c>
      <c r="S24" s="75" t="s">
        <v>26</v>
      </c>
    </row>
    <row r="25" spans="1:19" s="76" customFormat="1" ht="18" customHeight="1">
      <c r="A25" s="59"/>
      <c r="B25" s="60"/>
      <c r="C25" s="64"/>
      <c r="D25" s="91"/>
      <c r="E25" s="63"/>
      <c r="F25" s="64"/>
      <c r="G25" s="65"/>
      <c r="H25" s="94"/>
      <c r="I25" s="95"/>
      <c r="J25" s="77">
        <v>2</v>
      </c>
      <c r="K25" s="78">
        <f>M24+$R$12</f>
        <v>0.5077777777777778</v>
      </c>
      <c r="L25" s="79">
        <v>0.593900462962963</v>
      </c>
      <c r="M25" s="80">
        <v>0.5980787037037038</v>
      </c>
      <c r="N25" s="81">
        <f t="shared" si="0"/>
        <v>0.004178240740740802</v>
      </c>
      <c r="O25" s="82">
        <f>M25-K25</f>
        <v>0.09030092592592598</v>
      </c>
      <c r="P25" s="83">
        <f>$L$13/O25/24</f>
        <v>14.488592668546517</v>
      </c>
      <c r="Q25" s="73"/>
      <c r="R25" s="74"/>
      <c r="S25" s="75"/>
    </row>
    <row r="26" spans="1:19" s="76" customFormat="1" ht="18" customHeight="1">
      <c r="A26" s="59"/>
      <c r="B26" s="60"/>
      <c r="C26" s="64"/>
      <c r="D26" s="91"/>
      <c r="E26" s="63"/>
      <c r="F26" s="64"/>
      <c r="G26" s="65"/>
      <c r="H26" s="94"/>
      <c r="I26" s="95"/>
      <c r="J26" s="84">
        <v>3</v>
      </c>
      <c r="K26" s="85">
        <f>M25+$R$13</f>
        <v>0.6258564814814815</v>
      </c>
      <c r="L26" s="86">
        <v>0.6706365740740741</v>
      </c>
      <c r="M26" s="87">
        <v>0.6754861111111111</v>
      </c>
      <c r="N26" s="88">
        <f t="shared" si="0"/>
        <v>0.004849537037037055</v>
      </c>
      <c r="O26" s="89">
        <f>L26-K26</f>
        <v>0.044780092592592524</v>
      </c>
      <c r="P26" s="90">
        <f>$L$14/O26/24</f>
        <v>16.097182734556757</v>
      </c>
      <c r="Q26" s="73"/>
      <c r="R26" s="74"/>
      <c r="S26" s="75"/>
    </row>
    <row r="27" ht="30.75" customHeight="1"/>
    <row r="28" spans="1:18" ht="28.5" customHeight="1">
      <c r="A28" s="96"/>
      <c r="B28" s="96"/>
      <c r="C28" s="96" t="s">
        <v>55</v>
      </c>
      <c r="D28" s="96"/>
      <c r="E28" s="96"/>
      <c r="F28" s="96"/>
      <c r="G28" s="96" t="s">
        <v>56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23.25" customHeight="1">
      <c r="A29" s="96"/>
      <c r="B29" s="96"/>
      <c r="C29" s="96" t="s">
        <v>57</v>
      </c>
      <c r="D29" s="96"/>
      <c r="E29" s="96"/>
      <c r="F29" s="96"/>
      <c r="G29" s="96" t="s">
        <v>58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2:9" ht="30" customHeight="1">
      <c r="B30" s="96"/>
      <c r="C30" s="96"/>
      <c r="D30" s="96"/>
      <c r="E30" s="96"/>
      <c r="F30" s="96"/>
      <c r="G30" s="96"/>
      <c r="H30" s="96"/>
      <c r="I30" s="96"/>
    </row>
    <row r="31" ht="30" customHeight="1"/>
  </sheetData>
  <sheetProtection selectLockedCells="1" selectUnlockedCells="1"/>
  <mergeCells count="56">
    <mergeCell ref="A6:T6"/>
    <mergeCell ref="A7:S7"/>
    <mergeCell ref="A8:S8"/>
    <mergeCell ref="A9:S9"/>
    <mergeCell ref="A10:S10"/>
    <mergeCell ref="R11:S11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N12:O12"/>
    <mergeCell ref="S12:S15"/>
    <mergeCell ref="A16:T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Q17:Q19"/>
    <mergeCell ref="R17:R19"/>
    <mergeCell ref="S17:S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Q20:Q22"/>
    <mergeCell ref="R20:R22"/>
    <mergeCell ref="S20:S22"/>
    <mergeCell ref="A23:T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Q24:Q26"/>
    <mergeCell ref="R24:R26"/>
    <mergeCell ref="S24:S26"/>
  </mergeCells>
  <conditionalFormatting sqref="N17:N22 N24:N26">
    <cfRule type="cellIs" priority="1" dxfId="0" operator="greaterThan" stopIfTrue="1">
      <formula>0.0208333333333333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"/>
  <sheetViews>
    <sheetView workbookViewId="0" topLeftCell="A2">
      <selection activeCell="H17" sqref="H17"/>
    </sheetView>
  </sheetViews>
  <sheetFormatPr defaultColWidth="9.140625" defaultRowHeight="15"/>
  <cols>
    <col min="1" max="1" width="3.7109375" style="1" customWidth="1"/>
    <col min="2" max="2" width="5.8515625" style="1" customWidth="1"/>
    <col min="3" max="3" width="15.7109375" style="1" customWidth="1"/>
    <col min="4" max="4" width="9.421875" style="1" customWidth="1"/>
    <col min="5" max="5" width="0.13671875" style="1" customWidth="1"/>
    <col min="6" max="6" width="25.7109375" style="1" customWidth="1"/>
    <col min="7" max="7" width="7.7109375" style="1" customWidth="1"/>
    <col min="8" max="8" width="12.7109375" style="1" customWidth="1"/>
    <col min="9" max="9" width="17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28125" style="1" customWidth="1"/>
    <col min="19" max="19" width="14.28125" style="1" customWidth="1"/>
    <col min="20" max="20" width="6.7109375" style="1" customWidth="1"/>
    <col min="21" max="16384" width="9.140625" style="1" customWidth="1"/>
  </cols>
  <sheetData>
    <row r="1" spans="1:38" s="98" customFormat="1" ht="12.75" hidden="1">
      <c r="A1" s="97" t="s">
        <v>0</v>
      </c>
      <c r="C1" s="99"/>
      <c r="D1" s="97" t="s">
        <v>1</v>
      </c>
      <c r="E1" s="99"/>
      <c r="F1" s="99"/>
      <c r="G1" s="97" t="s">
        <v>2</v>
      </c>
      <c r="J1" s="99"/>
      <c r="K1" s="99"/>
      <c r="L1" s="99"/>
      <c r="M1" s="99"/>
      <c r="N1" s="99"/>
      <c r="O1" s="99"/>
      <c r="P1" s="97" t="s">
        <v>3</v>
      </c>
      <c r="Q1" s="97" t="s">
        <v>4</v>
      </c>
      <c r="R1" s="97"/>
      <c r="S1" s="97" t="s">
        <v>5</v>
      </c>
      <c r="V1" s="100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L1" s="102"/>
    </row>
    <row r="2" spans="1:20" s="14" customFormat="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30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8" customFormat="1" ht="15.75" customHeight="1">
      <c r="A6" s="17" t="s">
        <v>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8" customFormat="1" ht="15.75" customHeight="1">
      <c r="A7" s="17" t="s">
        <v>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s="24" customFormat="1" ht="15" customHeight="1">
      <c r="A8" s="20" t="s">
        <v>10</v>
      </c>
      <c r="B8" s="21"/>
      <c r="C8" s="22"/>
      <c r="D8" s="22"/>
      <c r="E8" s="22"/>
      <c r="F8" s="22"/>
      <c r="G8" s="22"/>
      <c r="H8" s="23"/>
      <c r="I8" s="21"/>
      <c r="J8" s="21"/>
      <c r="K8" s="21"/>
      <c r="L8" s="21"/>
      <c r="M8" s="21"/>
      <c r="N8" s="21"/>
      <c r="O8" s="21"/>
      <c r="P8" s="21"/>
      <c r="Q8" s="21"/>
      <c r="R8" s="21"/>
      <c r="S8" s="103">
        <v>43050</v>
      </c>
      <c r="T8" s="103"/>
    </row>
    <row r="9" spans="1:20" s="39" customFormat="1" ht="15" customHeight="1">
      <c r="A9" s="104" t="s">
        <v>11</v>
      </c>
      <c r="B9" s="105" t="s">
        <v>12</v>
      </c>
      <c r="C9" s="106" t="s">
        <v>61</v>
      </c>
      <c r="D9" s="107" t="s">
        <v>14</v>
      </c>
      <c r="E9" s="108" t="s">
        <v>15</v>
      </c>
      <c r="F9" s="106" t="s">
        <v>62</v>
      </c>
      <c r="G9" s="107" t="s">
        <v>14</v>
      </c>
      <c r="H9" s="107" t="s">
        <v>17</v>
      </c>
      <c r="I9" s="107" t="s">
        <v>18</v>
      </c>
      <c r="J9" s="108" t="s">
        <v>19</v>
      </c>
      <c r="K9" s="109" t="s">
        <v>20</v>
      </c>
      <c r="L9" s="110">
        <v>31.4</v>
      </c>
      <c r="M9" s="111" t="s">
        <v>21</v>
      </c>
      <c r="N9" s="112" t="s">
        <v>22</v>
      </c>
      <c r="O9" s="112"/>
      <c r="P9" s="111">
        <v>1</v>
      </c>
      <c r="Q9" s="113" t="s">
        <v>23</v>
      </c>
      <c r="R9" s="114">
        <v>0.020833333333333332</v>
      </c>
      <c r="S9" s="115" t="s">
        <v>63</v>
      </c>
      <c r="T9" s="116" t="s">
        <v>24</v>
      </c>
    </row>
    <row r="10" spans="1:20" s="39" customFormat="1" ht="15" customHeight="1">
      <c r="A10" s="104"/>
      <c r="B10" s="105"/>
      <c r="C10" s="106"/>
      <c r="D10" s="107"/>
      <c r="E10" s="108"/>
      <c r="F10" s="106"/>
      <c r="G10" s="107"/>
      <c r="H10" s="107"/>
      <c r="I10" s="107"/>
      <c r="J10" s="108"/>
      <c r="K10" s="117" t="s">
        <v>25</v>
      </c>
      <c r="L10" s="118">
        <v>31.4</v>
      </c>
      <c r="M10" s="119" t="s">
        <v>21</v>
      </c>
      <c r="N10" s="120"/>
      <c r="O10" s="120"/>
      <c r="P10" s="119">
        <v>2</v>
      </c>
      <c r="Q10" s="121" t="s">
        <v>23</v>
      </c>
      <c r="R10" s="122">
        <v>0.027777777777777776</v>
      </c>
      <c r="S10" s="115"/>
      <c r="T10" s="116"/>
    </row>
    <row r="11" spans="1:20" s="39" customFormat="1" ht="15" customHeight="1">
      <c r="A11" s="104"/>
      <c r="B11" s="105"/>
      <c r="C11" s="106"/>
      <c r="D11" s="107"/>
      <c r="E11" s="108"/>
      <c r="F11" s="106"/>
      <c r="G11" s="107"/>
      <c r="H11" s="107"/>
      <c r="I11" s="107"/>
      <c r="J11" s="108"/>
      <c r="K11" s="123" t="s">
        <v>27</v>
      </c>
      <c r="L11" s="124">
        <v>17.3</v>
      </c>
      <c r="M11" s="125" t="s">
        <v>21</v>
      </c>
      <c r="N11" s="126"/>
      <c r="O11" s="126"/>
      <c r="P11" s="125"/>
      <c r="Q11" s="127"/>
      <c r="R11" s="128"/>
      <c r="S11" s="115"/>
      <c r="T11" s="116"/>
    </row>
    <row r="12" spans="1:20" s="39" customFormat="1" ht="39.75" customHeight="1">
      <c r="A12" s="104"/>
      <c r="B12" s="105"/>
      <c r="C12" s="106"/>
      <c r="D12" s="107"/>
      <c r="E12" s="108"/>
      <c r="F12" s="106"/>
      <c r="G12" s="107"/>
      <c r="H12" s="107"/>
      <c r="I12" s="107"/>
      <c r="J12" s="108"/>
      <c r="K12" s="129" t="s">
        <v>28</v>
      </c>
      <c r="L12" s="130" t="s">
        <v>29</v>
      </c>
      <c r="M12" s="131" t="s">
        <v>30</v>
      </c>
      <c r="N12" s="131" t="s">
        <v>31</v>
      </c>
      <c r="O12" s="131" t="s">
        <v>32</v>
      </c>
      <c r="P12" s="132" t="s">
        <v>33</v>
      </c>
      <c r="Q12" s="132" t="s">
        <v>34</v>
      </c>
      <c r="R12" s="133" t="s">
        <v>35</v>
      </c>
      <c r="S12" s="115"/>
      <c r="T12" s="116"/>
    </row>
    <row r="13" spans="1:20" ht="15.75" customHeight="1">
      <c r="A13" s="58" t="s">
        <v>64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s="76" customFormat="1" ht="18" customHeight="1">
      <c r="A14" s="134"/>
      <c r="B14" s="60">
        <v>117</v>
      </c>
      <c r="C14" s="64" t="s">
        <v>65</v>
      </c>
      <c r="D14" s="91" t="s">
        <v>66</v>
      </c>
      <c r="E14" s="63"/>
      <c r="F14" s="64" t="s">
        <v>67</v>
      </c>
      <c r="G14" s="91" t="s">
        <v>38</v>
      </c>
      <c r="H14" s="94" t="s">
        <v>53</v>
      </c>
      <c r="I14" s="95" t="s">
        <v>54</v>
      </c>
      <c r="J14" s="135">
        <v>1</v>
      </c>
      <c r="K14" s="136">
        <v>0.3888888888888889</v>
      </c>
      <c r="L14" s="137">
        <v>0.47885416666666664</v>
      </c>
      <c r="M14" s="138">
        <v>0.49267361111111113</v>
      </c>
      <c r="N14" s="139">
        <f aca="true" t="shared" si="0" ref="N14:N19">M14-L14</f>
        <v>0.013819444444444495</v>
      </c>
      <c r="O14" s="140">
        <f aca="true" t="shared" si="1" ref="O14:O19">L14-K14</f>
        <v>0.08996527777777774</v>
      </c>
      <c r="P14" s="141">
        <f>$L$9/O14/24</f>
        <v>14.542647626399079</v>
      </c>
      <c r="Q14" s="142">
        <f>SUM($L$9:$L$11)/R14/24</f>
        <v>15.105290728129921</v>
      </c>
      <c r="R14" s="143">
        <f>SUM(O14:O16)</f>
        <v>0.22094907407407394</v>
      </c>
      <c r="S14" s="144">
        <f>SUM(N14:N16)+R14</f>
        <v>0.260798611111111</v>
      </c>
      <c r="T14" s="145" t="s">
        <v>26</v>
      </c>
    </row>
    <row r="15" spans="1:20" s="76" customFormat="1" ht="18" customHeight="1">
      <c r="A15" s="134"/>
      <c r="B15" s="60"/>
      <c r="C15" s="64"/>
      <c r="D15" s="91"/>
      <c r="E15" s="63"/>
      <c r="F15" s="64"/>
      <c r="G15" s="91"/>
      <c r="H15" s="94"/>
      <c r="I15" s="95"/>
      <c r="J15" s="146">
        <v>2</v>
      </c>
      <c r="K15" s="147">
        <f>M14+$R$9</f>
        <v>0.5135069444444444</v>
      </c>
      <c r="L15" s="148">
        <v>0.5955439814814815</v>
      </c>
      <c r="M15" s="149">
        <v>0.6076851851851852</v>
      </c>
      <c r="N15" s="150">
        <f t="shared" si="0"/>
        <v>0.012141203703703751</v>
      </c>
      <c r="O15" s="151">
        <f t="shared" si="1"/>
        <v>0.08203703703703702</v>
      </c>
      <c r="P15" s="152">
        <f>$L$10/O15/24</f>
        <v>15.948081264108355</v>
      </c>
      <c r="Q15" s="142"/>
      <c r="R15" s="143"/>
      <c r="S15" s="144"/>
      <c r="T15" s="145"/>
    </row>
    <row r="16" spans="1:20" s="76" customFormat="1" ht="18" customHeight="1">
      <c r="A16" s="134"/>
      <c r="B16" s="60"/>
      <c r="C16" s="64"/>
      <c r="D16" s="91"/>
      <c r="E16" s="63"/>
      <c r="F16" s="64"/>
      <c r="G16" s="91"/>
      <c r="H16" s="94"/>
      <c r="I16" s="95"/>
      <c r="J16" s="153">
        <v>3</v>
      </c>
      <c r="K16" s="154">
        <f>M15+$R$10</f>
        <v>0.635462962962963</v>
      </c>
      <c r="L16" s="155">
        <v>0.6844097222222222</v>
      </c>
      <c r="M16" s="156">
        <v>0.698298611111111</v>
      </c>
      <c r="N16" s="157">
        <f t="shared" si="0"/>
        <v>0.01388888888888884</v>
      </c>
      <c r="O16" s="158">
        <f t="shared" si="1"/>
        <v>0.048946759259259176</v>
      </c>
      <c r="P16" s="159">
        <f>$L$11/O16/24</f>
        <v>14.726885788602532</v>
      </c>
      <c r="Q16" s="142"/>
      <c r="R16" s="143"/>
      <c r="S16" s="144"/>
      <c r="T16" s="145"/>
    </row>
    <row r="17" spans="1:20" s="76" customFormat="1" ht="18" customHeight="1">
      <c r="A17" s="134"/>
      <c r="B17" s="60">
        <v>116</v>
      </c>
      <c r="C17" s="61" t="s">
        <v>68</v>
      </c>
      <c r="D17" s="62" t="s">
        <v>69</v>
      </c>
      <c r="E17" s="160"/>
      <c r="F17" s="61" t="s">
        <v>70</v>
      </c>
      <c r="G17" s="161" t="s">
        <v>71</v>
      </c>
      <c r="H17" s="94" t="s">
        <v>53</v>
      </c>
      <c r="I17" s="95" t="s">
        <v>54</v>
      </c>
      <c r="J17" s="135">
        <v>1</v>
      </c>
      <c r="K17" s="136">
        <v>0.3888888888888889</v>
      </c>
      <c r="L17" s="137">
        <v>0.4788310185185185</v>
      </c>
      <c r="M17" s="138">
        <v>0.4926041666666667</v>
      </c>
      <c r="N17" s="162">
        <f t="shared" si="0"/>
        <v>0.013773148148148173</v>
      </c>
      <c r="O17" s="140">
        <f t="shared" si="1"/>
        <v>0.08994212962962961</v>
      </c>
      <c r="P17" s="163">
        <f>$L$9/O17/24</f>
        <v>14.54639042594261</v>
      </c>
      <c r="Q17" s="164">
        <f>SUM($L$9:$L$11)/R17/24</f>
        <v>15.102917299533864</v>
      </c>
      <c r="R17" s="143">
        <f>SUM(O17:O19)</f>
        <v>0.22098379629629622</v>
      </c>
      <c r="S17" s="144">
        <f>SUM(N17:N19)+R17</f>
        <v>0.2607060185185185</v>
      </c>
      <c r="T17" s="145" t="s">
        <v>26</v>
      </c>
    </row>
    <row r="18" spans="1:20" s="76" customFormat="1" ht="18" customHeight="1">
      <c r="A18" s="134"/>
      <c r="B18" s="60"/>
      <c r="C18" s="61"/>
      <c r="D18" s="62"/>
      <c r="E18" s="160"/>
      <c r="F18" s="61"/>
      <c r="G18" s="161"/>
      <c r="H18" s="94"/>
      <c r="I18" s="95"/>
      <c r="J18" s="146">
        <v>2</v>
      </c>
      <c r="K18" s="147">
        <f>M17+$R$9</f>
        <v>0.5134375</v>
      </c>
      <c r="L18" s="148">
        <v>0.5955671296296297</v>
      </c>
      <c r="M18" s="149">
        <v>0.6077430555555555</v>
      </c>
      <c r="N18" s="150">
        <f t="shared" si="0"/>
        <v>0.012175925925925868</v>
      </c>
      <c r="O18" s="151">
        <f t="shared" si="1"/>
        <v>0.08212962962962966</v>
      </c>
      <c r="P18" s="165">
        <f>$L$10/O18/24</f>
        <v>15.930101465614422</v>
      </c>
      <c r="Q18" s="164"/>
      <c r="R18" s="143"/>
      <c r="S18" s="144"/>
      <c r="T18" s="145"/>
    </row>
    <row r="19" spans="1:20" s="76" customFormat="1" ht="18" customHeight="1">
      <c r="A19" s="134"/>
      <c r="B19" s="60"/>
      <c r="C19" s="61"/>
      <c r="D19" s="62"/>
      <c r="E19" s="160"/>
      <c r="F19" s="61"/>
      <c r="G19" s="161"/>
      <c r="H19" s="94"/>
      <c r="I19" s="95"/>
      <c r="J19" s="153">
        <v>3</v>
      </c>
      <c r="K19" s="154">
        <f>M18+$R$10</f>
        <v>0.6355208333333333</v>
      </c>
      <c r="L19" s="155">
        <v>0.6844328703703703</v>
      </c>
      <c r="M19" s="156">
        <v>0.6982060185185185</v>
      </c>
      <c r="N19" s="157">
        <f t="shared" si="0"/>
        <v>0.013773148148148229</v>
      </c>
      <c r="O19" s="158">
        <f t="shared" si="1"/>
        <v>0.04891203703703695</v>
      </c>
      <c r="P19" s="166">
        <f>$L$11/O19/24</f>
        <v>14.737340274491272</v>
      </c>
      <c r="Q19" s="164"/>
      <c r="R19" s="143"/>
      <c r="S19" s="144"/>
      <c r="T19" s="145"/>
    </row>
    <row r="20" spans="1:20" ht="15.75" customHeight="1">
      <c r="A20" s="58" t="s">
        <v>72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s="76" customFormat="1" ht="18" customHeight="1">
      <c r="A21" s="134">
        <v>1</v>
      </c>
      <c r="B21" s="60">
        <v>119</v>
      </c>
      <c r="C21" s="61" t="s">
        <v>73</v>
      </c>
      <c r="D21" s="62" t="s">
        <v>74</v>
      </c>
      <c r="E21" s="160"/>
      <c r="F21" s="61" t="s">
        <v>75</v>
      </c>
      <c r="G21" s="161" t="s">
        <v>76</v>
      </c>
      <c r="H21" s="94" t="s">
        <v>53</v>
      </c>
      <c r="I21" s="95" t="s">
        <v>54</v>
      </c>
      <c r="J21" s="135">
        <v>1</v>
      </c>
      <c r="K21" s="136">
        <v>0.3888888888888889</v>
      </c>
      <c r="L21" s="137">
        <v>0.4788888888888889</v>
      </c>
      <c r="M21" s="138">
        <v>0.4927083333333333</v>
      </c>
      <c r="N21" s="162">
        <f>M21-L21</f>
        <v>0.013819444444444384</v>
      </c>
      <c r="O21" s="140">
        <f>L21-K21</f>
        <v>0.09000000000000002</v>
      </c>
      <c r="P21" s="163">
        <f>$L$9/O21/24</f>
        <v>14.537037037037033</v>
      </c>
      <c r="Q21" s="164">
        <f>SUM($L$9:$L$11)/R21/24</f>
        <v>15.122718691000633</v>
      </c>
      <c r="R21" s="143">
        <f>SUM(O21:O23)</f>
        <v>0.22069444444444436</v>
      </c>
      <c r="S21" s="144">
        <f>SUM(N21:N23)+R21</f>
        <v>0.2606944444444444</v>
      </c>
      <c r="T21" s="145" t="s">
        <v>26</v>
      </c>
    </row>
    <row r="22" spans="1:20" s="76" customFormat="1" ht="18" customHeight="1">
      <c r="A22" s="134"/>
      <c r="B22" s="60"/>
      <c r="C22" s="61"/>
      <c r="D22" s="62"/>
      <c r="E22" s="160"/>
      <c r="F22" s="61"/>
      <c r="G22" s="161"/>
      <c r="H22" s="94"/>
      <c r="I22" s="95"/>
      <c r="J22" s="146">
        <v>2</v>
      </c>
      <c r="K22" s="147">
        <f>M21+$R$9</f>
        <v>0.5135416666666667</v>
      </c>
      <c r="L22" s="148">
        <v>0.5955092592592592</v>
      </c>
      <c r="M22" s="149">
        <v>0.6078472222222222</v>
      </c>
      <c r="N22" s="150">
        <f>M22-L22</f>
        <v>0.012337962962962967</v>
      </c>
      <c r="O22" s="151">
        <f>L22-K22</f>
        <v>0.08196759259259256</v>
      </c>
      <c r="P22" s="165">
        <f>$L$10/O22/24</f>
        <v>15.961592770403845</v>
      </c>
      <c r="Q22" s="164"/>
      <c r="R22" s="143"/>
      <c r="S22" s="144"/>
      <c r="T22" s="145"/>
    </row>
    <row r="23" spans="1:20" s="76" customFormat="1" ht="18" customHeight="1">
      <c r="A23" s="134"/>
      <c r="B23" s="60"/>
      <c r="C23" s="61"/>
      <c r="D23" s="62"/>
      <c r="E23" s="160"/>
      <c r="F23" s="61"/>
      <c r="G23" s="161"/>
      <c r="H23" s="94"/>
      <c r="I23" s="95"/>
      <c r="J23" s="153">
        <v>3</v>
      </c>
      <c r="K23" s="154">
        <f>M22+$R$10</f>
        <v>0.635625</v>
      </c>
      <c r="L23" s="155">
        <v>0.6843518518518518</v>
      </c>
      <c r="M23" s="156">
        <v>0.6981944444444445</v>
      </c>
      <c r="N23" s="157">
        <f>M23-L23</f>
        <v>0.013842592592592684</v>
      </c>
      <c r="O23" s="158">
        <f>L23-K23</f>
        <v>0.04872685185185177</v>
      </c>
      <c r="P23" s="166">
        <f>$L$11/O23/24</f>
        <v>14.793349168646104</v>
      </c>
      <c r="Q23" s="164"/>
      <c r="R23" s="143"/>
      <c r="S23" s="144"/>
      <c r="T23" s="145"/>
    </row>
    <row r="24" spans="1:20" s="76" customFormat="1" ht="18" customHeight="1">
      <c r="A24" s="134"/>
      <c r="B24" s="60">
        <v>118</v>
      </c>
      <c r="C24" s="64" t="s">
        <v>77</v>
      </c>
      <c r="D24" s="91" t="s">
        <v>78</v>
      </c>
      <c r="E24" s="63"/>
      <c r="F24" s="64" t="s">
        <v>79</v>
      </c>
      <c r="G24" s="65" t="s">
        <v>80</v>
      </c>
      <c r="H24" s="94" t="s">
        <v>53</v>
      </c>
      <c r="I24" s="95" t="s">
        <v>54</v>
      </c>
      <c r="J24" s="135">
        <v>1</v>
      </c>
      <c r="K24" s="136">
        <v>0.3888888888888889</v>
      </c>
      <c r="L24" s="137">
        <v>0.4788425925925926</v>
      </c>
      <c r="M24" s="138">
        <v>0.4923032407407408</v>
      </c>
      <c r="N24" s="162">
        <f>M24-L24</f>
        <v>0.01346064814814818</v>
      </c>
      <c r="O24" s="140">
        <f>L24-K24</f>
        <v>0.0899537037037037</v>
      </c>
      <c r="P24" s="163"/>
      <c r="Q24" s="164"/>
      <c r="R24" s="143"/>
      <c r="S24" s="167" t="s">
        <v>81</v>
      </c>
      <c r="T24" s="145"/>
    </row>
    <row r="25" spans="1:20" s="76" customFormat="1" ht="18" customHeight="1">
      <c r="A25" s="134"/>
      <c r="B25" s="60"/>
      <c r="C25" s="64"/>
      <c r="D25" s="91"/>
      <c r="E25" s="63"/>
      <c r="F25" s="64"/>
      <c r="G25" s="65"/>
      <c r="H25" s="94"/>
      <c r="I25" s="95"/>
      <c r="J25" s="146">
        <v>2</v>
      </c>
      <c r="K25" s="147">
        <f>M24+$R$9</f>
        <v>0.5131365740740741</v>
      </c>
      <c r="L25" s="148"/>
      <c r="M25" s="149"/>
      <c r="N25" s="150"/>
      <c r="O25" s="151"/>
      <c r="P25" s="165"/>
      <c r="Q25" s="164"/>
      <c r="R25" s="143"/>
      <c r="S25" s="167"/>
      <c r="T25" s="145"/>
    </row>
    <row r="26" spans="1:20" s="76" customFormat="1" ht="18" customHeight="1">
      <c r="A26" s="134"/>
      <c r="B26" s="60"/>
      <c r="C26" s="64"/>
      <c r="D26" s="91"/>
      <c r="E26" s="63"/>
      <c r="F26" s="64"/>
      <c r="G26" s="65"/>
      <c r="H26" s="94"/>
      <c r="I26" s="95"/>
      <c r="J26" s="153">
        <v>3</v>
      </c>
      <c r="K26" s="154">
        <f>M25+$R$10</f>
        <v>0.027777777777777776</v>
      </c>
      <c r="L26" s="155"/>
      <c r="M26" s="156"/>
      <c r="N26" s="157"/>
      <c r="O26" s="158"/>
      <c r="P26" s="166"/>
      <c r="Q26" s="164"/>
      <c r="R26" s="143"/>
      <c r="S26" s="167"/>
      <c r="T26" s="145"/>
    </row>
    <row r="27" ht="12.75">
      <c r="A27" s="168"/>
    </row>
    <row r="28" spans="1:18" ht="28.5" customHeight="1">
      <c r="A28" s="96"/>
      <c r="B28" s="96"/>
      <c r="C28" s="96" t="s">
        <v>55</v>
      </c>
      <c r="D28" s="96"/>
      <c r="E28" s="96"/>
      <c r="F28" s="96"/>
      <c r="G28" s="96" t="s">
        <v>56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23.25" customHeight="1">
      <c r="A29" s="96"/>
      <c r="B29" s="96"/>
      <c r="C29" s="96" t="s">
        <v>57</v>
      </c>
      <c r="D29" s="96"/>
      <c r="E29" s="96"/>
      <c r="F29" s="96"/>
      <c r="G29" s="96" t="s">
        <v>58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ht="12.75">
      <c r="A30" s="169"/>
    </row>
    <row r="31" ht="12.75">
      <c r="A31" s="169"/>
    </row>
  </sheetData>
  <sheetProtection selectLockedCells="1" selectUnlockedCells="1"/>
  <mergeCells count="73">
    <mergeCell ref="A3:T3"/>
    <mergeCell ref="A4:T4"/>
    <mergeCell ref="A5:T5"/>
    <mergeCell ref="A6:T6"/>
    <mergeCell ref="A7:T7"/>
    <mergeCell ref="S8:T8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T9:T12"/>
    <mergeCell ref="A13:T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Q14:Q16"/>
    <mergeCell ref="R14:R16"/>
    <mergeCell ref="S14:S16"/>
    <mergeCell ref="T14:T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Q17:Q19"/>
    <mergeCell ref="R17:R19"/>
    <mergeCell ref="S17:S19"/>
    <mergeCell ref="T17:T19"/>
    <mergeCell ref="A20:T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Q21:Q23"/>
    <mergeCell ref="R21:R23"/>
    <mergeCell ref="S21:S23"/>
    <mergeCell ref="T21:T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Q24:Q26"/>
    <mergeCell ref="R24:R26"/>
    <mergeCell ref="S24:S26"/>
    <mergeCell ref="T24:T26"/>
  </mergeCells>
  <conditionalFormatting sqref="N24:N25">
    <cfRule type="cellIs" priority="1" dxfId="0" operator="greaterThan" stopIfTrue="1">
      <formula>0.0138888888888889</formula>
    </cfRule>
  </conditionalFormatting>
  <conditionalFormatting sqref="N14:N19 N21:N23 N26">
    <cfRule type="cellIs" priority="2" dxfId="0" operator="greaterThan" stopIfTrue="1">
      <formula>0.0208333333333333</formula>
    </cfRule>
  </conditionalFormatting>
  <conditionalFormatting sqref="P14:Q19 P21:Q26">
    <cfRule type="cellIs" priority="3" dxfId="0" operator="greaterThan" stopIfTrue="1">
      <formula>16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zoomScale="90" zoomScaleNormal="90" zoomScaleSheetLayoutView="70" workbookViewId="0" topLeftCell="A2">
      <selection activeCell="H27" sqref="H27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9.140625" style="1" customWidth="1"/>
    <col min="4" max="4" width="9.28125" style="1" customWidth="1"/>
    <col min="5" max="5" width="0" style="1" hidden="1" customWidth="1"/>
    <col min="6" max="6" width="31.421875" style="1" customWidth="1"/>
    <col min="7" max="7" width="9.8515625" style="1" customWidth="1"/>
    <col min="8" max="8" width="15.7109375" style="1" customWidth="1"/>
    <col min="9" max="9" width="18.8515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57421875" style="1" customWidth="1"/>
    <col min="19" max="19" width="16.00390625" style="1" customWidth="1"/>
    <col min="20" max="20" width="6.8515625" style="1" customWidth="1"/>
    <col min="21" max="16384" width="9.140625" style="1" customWidth="1"/>
  </cols>
  <sheetData>
    <row r="1" spans="1:38" s="98" customFormat="1" ht="12.75" hidden="1">
      <c r="A1" s="97" t="s">
        <v>0</v>
      </c>
      <c r="C1" s="99"/>
      <c r="D1" s="97" t="s">
        <v>1</v>
      </c>
      <c r="E1" s="99"/>
      <c r="F1" s="99"/>
      <c r="G1" s="97" t="s">
        <v>2</v>
      </c>
      <c r="J1" s="99"/>
      <c r="K1" s="99"/>
      <c r="L1" s="99"/>
      <c r="M1" s="99"/>
      <c r="N1" s="99"/>
      <c r="O1" s="99"/>
      <c r="P1" s="97" t="s">
        <v>3</v>
      </c>
      <c r="Q1" s="97" t="s">
        <v>4</v>
      </c>
      <c r="R1" s="97"/>
      <c r="S1" s="97" t="s">
        <v>5</v>
      </c>
      <c r="V1" s="100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L1" s="102"/>
    </row>
    <row r="2" spans="1:19" s="11" customFormat="1" ht="4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20" ht="30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20" s="24" customFormat="1" ht="15" customHeight="1">
      <c r="A8" s="20" t="s">
        <v>10</v>
      </c>
      <c r="B8" s="21"/>
      <c r="C8" s="22"/>
      <c r="D8" s="22"/>
      <c r="E8" s="22"/>
      <c r="F8" s="22"/>
      <c r="G8" s="22"/>
      <c r="H8" s="23"/>
      <c r="I8" s="21"/>
      <c r="J8" s="21"/>
      <c r="K8" s="21"/>
      <c r="L8" s="21"/>
      <c r="M8" s="21"/>
      <c r="N8" s="21"/>
      <c r="O8" s="21"/>
      <c r="P8" s="21"/>
      <c r="Q8" s="21" t="s">
        <v>83</v>
      </c>
      <c r="R8" s="21"/>
      <c r="S8" s="21"/>
      <c r="T8" s="26"/>
    </row>
    <row r="9" spans="1:20" s="39" customFormat="1" ht="15" customHeight="1">
      <c r="A9" s="27" t="s">
        <v>11</v>
      </c>
      <c r="B9" s="28" t="s">
        <v>12</v>
      </c>
      <c r="C9" s="29" t="s">
        <v>13</v>
      </c>
      <c r="D9" s="30" t="s">
        <v>14</v>
      </c>
      <c r="E9" s="31" t="s">
        <v>15</v>
      </c>
      <c r="F9" s="29" t="s">
        <v>16</v>
      </c>
      <c r="G9" s="30" t="s">
        <v>14</v>
      </c>
      <c r="H9" s="30" t="s">
        <v>17</v>
      </c>
      <c r="I9" s="30" t="s">
        <v>18</v>
      </c>
      <c r="J9" s="31" t="s">
        <v>19</v>
      </c>
      <c r="K9" s="170" t="s">
        <v>20</v>
      </c>
      <c r="L9" s="171">
        <v>20.5</v>
      </c>
      <c r="M9" s="172" t="s">
        <v>21</v>
      </c>
      <c r="N9" s="173" t="s">
        <v>22</v>
      </c>
      <c r="O9" s="173"/>
      <c r="P9" s="172">
        <v>1</v>
      </c>
      <c r="Q9" s="174" t="s">
        <v>23</v>
      </c>
      <c r="R9" s="175">
        <v>0.020833333333333332</v>
      </c>
      <c r="S9" s="176" t="s">
        <v>84</v>
      </c>
      <c r="T9" s="38" t="s">
        <v>24</v>
      </c>
    </row>
    <row r="10" spans="1:20" s="39" customFormat="1" ht="15" customHeight="1">
      <c r="A10" s="27"/>
      <c r="B10" s="28"/>
      <c r="C10" s="29"/>
      <c r="D10" s="30"/>
      <c r="E10" s="31"/>
      <c r="F10" s="29"/>
      <c r="G10" s="30"/>
      <c r="H10" s="30"/>
      <c r="I10" s="30"/>
      <c r="J10" s="31"/>
      <c r="K10" s="177" t="s">
        <v>25</v>
      </c>
      <c r="L10" s="178">
        <v>20.5</v>
      </c>
      <c r="M10" s="179" t="s">
        <v>21</v>
      </c>
      <c r="N10" s="180"/>
      <c r="O10" s="180"/>
      <c r="P10" s="179"/>
      <c r="Q10" s="181"/>
      <c r="R10" s="182"/>
      <c r="S10" s="176"/>
      <c r="T10" s="38"/>
    </row>
    <row r="11" spans="1:20" s="39" customFormat="1" ht="39.75" customHeight="1">
      <c r="A11" s="27"/>
      <c r="B11" s="28"/>
      <c r="C11" s="29"/>
      <c r="D11" s="30"/>
      <c r="E11" s="31"/>
      <c r="F11" s="29"/>
      <c r="G11" s="30"/>
      <c r="H11" s="30"/>
      <c r="I11" s="30"/>
      <c r="J11" s="31"/>
      <c r="K11" s="183" t="s">
        <v>28</v>
      </c>
      <c r="L11" s="184" t="s">
        <v>29</v>
      </c>
      <c r="M11" s="185" t="s">
        <v>30</v>
      </c>
      <c r="N11" s="185" t="s">
        <v>31</v>
      </c>
      <c r="O11" s="185" t="s">
        <v>32</v>
      </c>
      <c r="P11" s="186" t="s">
        <v>33</v>
      </c>
      <c r="Q11" s="186" t="s">
        <v>34</v>
      </c>
      <c r="R11" s="187" t="s">
        <v>35</v>
      </c>
      <c r="S11" s="176"/>
      <c r="T11" s="38"/>
    </row>
    <row r="12" spans="1:20" ht="15.75" customHeight="1">
      <c r="A12" s="58" t="s">
        <v>85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76" customFormat="1" ht="18.75" customHeight="1">
      <c r="A13" s="188">
        <v>1</v>
      </c>
      <c r="B13" s="60">
        <v>2</v>
      </c>
      <c r="C13" s="189" t="s">
        <v>86</v>
      </c>
      <c r="D13" s="190" t="s">
        <v>87</v>
      </c>
      <c r="E13" s="191"/>
      <c r="F13" s="192" t="s">
        <v>88</v>
      </c>
      <c r="G13" s="193" t="s">
        <v>89</v>
      </c>
      <c r="H13" s="194" t="s">
        <v>41</v>
      </c>
      <c r="I13" s="195" t="s">
        <v>42</v>
      </c>
      <c r="J13" s="67">
        <v>1</v>
      </c>
      <c r="K13" s="68">
        <v>0.5027777777777778</v>
      </c>
      <c r="L13" s="196">
        <v>0.582662037037037</v>
      </c>
      <c r="M13" s="197">
        <v>0.5836921296296297</v>
      </c>
      <c r="N13" s="198">
        <f>M13-L13</f>
        <v>0.0010300925925926796</v>
      </c>
      <c r="O13" s="199">
        <f>L13-K13</f>
        <v>0.07988425925925924</v>
      </c>
      <c r="P13" s="200">
        <f>$L$9/O13/24</f>
        <v>10.692552883222257</v>
      </c>
      <c r="Q13" s="201">
        <f>SUM($L$9:$L$10)/R13/24</f>
        <v>11.028093245666478</v>
      </c>
      <c r="R13" s="202">
        <f>SUM(O13:O14)</f>
        <v>0.15490740740740727</v>
      </c>
      <c r="S13" s="203">
        <f>SUM(N13:N14)+R13</f>
        <v>0.15717592592592589</v>
      </c>
      <c r="T13" s="75"/>
    </row>
    <row r="14" spans="1:20" s="76" customFormat="1" ht="19.5" customHeight="1">
      <c r="A14" s="188"/>
      <c r="B14" s="60"/>
      <c r="C14" s="189"/>
      <c r="D14" s="190"/>
      <c r="E14" s="191"/>
      <c r="F14" s="192"/>
      <c r="G14" s="193"/>
      <c r="H14" s="194"/>
      <c r="I14" s="195"/>
      <c r="J14" s="84">
        <v>2</v>
      </c>
      <c r="K14" s="204">
        <f>M13+$R$9</f>
        <v>0.6045254629629631</v>
      </c>
      <c r="L14" s="205">
        <v>0.6795486111111111</v>
      </c>
      <c r="M14" s="206">
        <v>0.680787037037037</v>
      </c>
      <c r="N14" s="88">
        <f>M14-L14</f>
        <v>0.0012384259259259345</v>
      </c>
      <c r="O14" s="207">
        <f>L14-K14</f>
        <v>0.07502314814814803</v>
      </c>
      <c r="P14" s="208">
        <f>$L$10/O14/24</f>
        <v>11.385374884294988</v>
      </c>
      <c r="Q14" s="201"/>
      <c r="R14" s="202"/>
      <c r="S14" s="203"/>
      <c r="T14" s="75"/>
    </row>
    <row r="15" spans="1:20" s="76" customFormat="1" ht="18.75" customHeight="1">
      <c r="A15" s="188">
        <v>2</v>
      </c>
      <c r="B15" s="60">
        <v>4</v>
      </c>
      <c r="C15" s="189" t="s">
        <v>90</v>
      </c>
      <c r="D15" s="209" t="s">
        <v>38</v>
      </c>
      <c r="E15" s="191"/>
      <c r="F15" s="210" t="s">
        <v>91</v>
      </c>
      <c r="G15" s="209" t="s">
        <v>92</v>
      </c>
      <c r="H15" s="211" t="s">
        <v>41</v>
      </c>
      <c r="I15" s="212" t="s">
        <v>42</v>
      </c>
      <c r="J15" s="67">
        <v>1</v>
      </c>
      <c r="K15" s="68">
        <v>0.5027777777777778</v>
      </c>
      <c r="L15" s="196">
        <v>0.5827777777777777</v>
      </c>
      <c r="M15" s="197">
        <v>0.5873263888888889</v>
      </c>
      <c r="N15" s="92">
        <f>M15-L15</f>
        <v>0.004548611111111156</v>
      </c>
      <c r="O15" s="199">
        <f>L15-K15</f>
        <v>0.07999999999999996</v>
      </c>
      <c r="P15" s="213">
        <f>$L$9/O15/24</f>
        <v>10.677083333333337</v>
      </c>
      <c r="Q15" s="201">
        <f>SUM($L$9:$L$10)/R15/24</f>
        <v>11.269756432770867</v>
      </c>
      <c r="R15" s="202">
        <f>SUM(O15:O16)</f>
        <v>0.15158564814814812</v>
      </c>
      <c r="S15" s="203">
        <f>SUM(N15:N16)+R15</f>
        <v>0.1654861111111111</v>
      </c>
      <c r="T15" s="75"/>
    </row>
    <row r="16" spans="1:20" s="76" customFormat="1" ht="18.75" customHeight="1">
      <c r="A16" s="188"/>
      <c r="B16" s="60"/>
      <c r="C16" s="189"/>
      <c r="D16" s="209"/>
      <c r="E16" s="191"/>
      <c r="F16" s="210"/>
      <c r="G16" s="209"/>
      <c r="H16" s="211"/>
      <c r="I16" s="212"/>
      <c r="J16" s="84">
        <v>2</v>
      </c>
      <c r="K16" s="204">
        <f>M15+$R$9</f>
        <v>0.6081597222222223</v>
      </c>
      <c r="L16" s="205">
        <v>0.6797453703703704</v>
      </c>
      <c r="M16" s="206">
        <v>0.6890972222222222</v>
      </c>
      <c r="N16" s="88">
        <f>M16-L16</f>
        <v>0.009351851851851833</v>
      </c>
      <c r="O16" s="207">
        <f>L16-K16</f>
        <v>0.07158564814814816</v>
      </c>
      <c r="P16" s="214">
        <f>$L$10/O16/24</f>
        <v>11.93209377526273</v>
      </c>
      <c r="Q16" s="201"/>
      <c r="R16" s="202"/>
      <c r="S16" s="203"/>
      <c r="T16" s="75"/>
    </row>
    <row r="17" spans="1:20" ht="15.75" customHeight="1">
      <c r="A17" s="58" t="s">
        <v>93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s="76" customFormat="1" ht="18.75" customHeight="1">
      <c r="A18" s="188">
        <v>1</v>
      </c>
      <c r="B18" s="60">
        <v>1</v>
      </c>
      <c r="C18" s="189" t="s">
        <v>94</v>
      </c>
      <c r="D18" s="209" t="s">
        <v>38</v>
      </c>
      <c r="E18" s="191"/>
      <c r="F18" s="189" t="s">
        <v>95</v>
      </c>
      <c r="G18" s="209" t="s">
        <v>96</v>
      </c>
      <c r="H18" s="194" t="s">
        <v>41</v>
      </c>
      <c r="I18" s="195" t="s">
        <v>42</v>
      </c>
      <c r="J18" s="67">
        <v>1</v>
      </c>
      <c r="K18" s="68">
        <v>0.5027777777777778</v>
      </c>
      <c r="L18" s="196">
        <v>0.5827083333333333</v>
      </c>
      <c r="M18" s="197">
        <v>0.5847453703703703</v>
      </c>
      <c r="N18" s="92">
        <f>M18-L18</f>
        <v>0.0020370370370370594</v>
      </c>
      <c r="O18" s="199">
        <f>L18-K18</f>
        <v>0.0799305555555555</v>
      </c>
      <c r="P18" s="213">
        <f>$L$9/O18/24</f>
        <v>10.686359687228503</v>
      </c>
      <c r="Q18" s="215">
        <f>SUM($L$9:$L$10)/R18/24</f>
        <v>11.089406461307286</v>
      </c>
      <c r="R18" s="202">
        <f>SUM(O18:O19)</f>
        <v>0.15405092592592595</v>
      </c>
      <c r="S18" s="203">
        <f>SUM(N18:N19)+R18</f>
        <v>0.1587384259259259</v>
      </c>
      <c r="T18" s="75"/>
    </row>
    <row r="19" spans="1:20" s="76" customFormat="1" ht="18.75" customHeight="1">
      <c r="A19" s="188"/>
      <c r="B19" s="60"/>
      <c r="C19" s="189"/>
      <c r="D19" s="209"/>
      <c r="E19" s="191"/>
      <c r="F19" s="189"/>
      <c r="G19" s="209"/>
      <c r="H19" s="194"/>
      <c r="I19" s="195"/>
      <c r="J19" s="84">
        <v>2</v>
      </c>
      <c r="K19" s="204">
        <f>M18+$R$9</f>
        <v>0.6055787037037037</v>
      </c>
      <c r="L19" s="205">
        <v>0.6796990740740741</v>
      </c>
      <c r="M19" s="206">
        <v>0.682349537037037</v>
      </c>
      <c r="N19" s="88">
        <f>M19-L19</f>
        <v>0.002650462962962896</v>
      </c>
      <c r="O19" s="207">
        <f>L19-K19</f>
        <v>0.07412037037037045</v>
      </c>
      <c r="P19" s="214">
        <f>$L$10/O19/24</f>
        <v>11.524047470331032</v>
      </c>
      <c r="Q19" s="215"/>
      <c r="R19" s="202"/>
      <c r="S19" s="203"/>
      <c r="T19" s="75"/>
    </row>
    <row r="20" spans="1:20" s="76" customFormat="1" ht="18.75" customHeight="1">
      <c r="A20" s="188">
        <v>2</v>
      </c>
      <c r="B20" s="60">
        <v>5</v>
      </c>
      <c r="C20" s="64" t="s">
        <v>97</v>
      </c>
      <c r="D20" s="209" t="s">
        <v>38</v>
      </c>
      <c r="E20" s="63"/>
      <c r="F20" s="216" t="s">
        <v>98</v>
      </c>
      <c r="G20" s="209" t="s">
        <v>99</v>
      </c>
      <c r="H20" s="217" t="s">
        <v>41</v>
      </c>
      <c r="I20" s="212" t="s">
        <v>42</v>
      </c>
      <c r="J20" s="67">
        <v>1</v>
      </c>
      <c r="K20" s="68">
        <v>0.5027777777777778</v>
      </c>
      <c r="L20" s="196">
        <v>0.5826851851851852</v>
      </c>
      <c r="M20" s="197">
        <v>0.5839699074074074</v>
      </c>
      <c r="N20" s="92">
        <f>M20-L20</f>
        <v>0.001284722222222201</v>
      </c>
      <c r="O20" s="199">
        <f>L20-K20</f>
        <v>0.07990740740740743</v>
      </c>
      <c r="P20" s="213">
        <f>$L$9/O20/24</f>
        <v>10.689455388180761</v>
      </c>
      <c r="Q20" s="215">
        <f>SUM($L$9:$L$10)/R20/24</f>
        <v>11.0404667514399</v>
      </c>
      <c r="R20" s="202">
        <f>SUM(O20:O21)</f>
        <v>0.15473379629629624</v>
      </c>
      <c r="S20" s="203">
        <f>SUM(N20:N21)+R20</f>
        <v>0.16027777777777774</v>
      </c>
      <c r="T20" s="75"/>
    </row>
    <row r="21" spans="1:20" s="76" customFormat="1" ht="18.75" customHeight="1">
      <c r="A21" s="188"/>
      <c r="B21" s="60"/>
      <c r="C21" s="64"/>
      <c r="D21" s="209"/>
      <c r="E21" s="63"/>
      <c r="F21" s="216"/>
      <c r="G21" s="209"/>
      <c r="H21" s="217"/>
      <c r="I21" s="212"/>
      <c r="J21" s="84">
        <v>2</v>
      </c>
      <c r="K21" s="204">
        <f>M20+$R$9</f>
        <v>0.6048032407407408</v>
      </c>
      <c r="L21" s="205">
        <v>0.6796296296296296</v>
      </c>
      <c r="M21" s="206">
        <v>0.6838888888888889</v>
      </c>
      <c r="N21" s="88">
        <f>M21-L21</f>
        <v>0.004259259259259296</v>
      </c>
      <c r="O21" s="207">
        <f>L21-K21</f>
        <v>0.07482638888888882</v>
      </c>
      <c r="P21" s="214">
        <f>$L$10/O21/24</f>
        <v>11.415313225058016</v>
      </c>
      <c r="Q21" s="215"/>
      <c r="R21" s="202"/>
      <c r="S21" s="203"/>
      <c r="T21" s="75"/>
    </row>
    <row r="22" spans="1:20" ht="15.75" customHeight="1">
      <c r="A22" s="58" t="s">
        <v>100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s="76" customFormat="1" ht="18.75" customHeight="1">
      <c r="A23" s="188">
        <v>1</v>
      </c>
      <c r="B23" s="60">
        <v>7</v>
      </c>
      <c r="C23" s="218" t="s">
        <v>101</v>
      </c>
      <c r="D23" s="219" t="s">
        <v>102</v>
      </c>
      <c r="E23" s="160"/>
      <c r="F23" s="61" t="s">
        <v>103</v>
      </c>
      <c r="G23" s="161" t="s">
        <v>104</v>
      </c>
      <c r="H23" s="94" t="s">
        <v>105</v>
      </c>
      <c r="I23" s="95" t="s">
        <v>106</v>
      </c>
      <c r="J23" s="67">
        <v>1</v>
      </c>
      <c r="K23" s="68">
        <v>0.4270833333333333</v>
      </c>
      <c r="L23" s="196">
        <v>0.49592592592592594</v>
      </c>
      <c r="M23" s="197">
        <v>0.503900462962963</v>
      </c>
      <c r="N23" s="92">
        <f>M23-L23</f>
        <v>0.007974537037037044</v>
      </c>
      <c r="O23" s="199">
        <f>L23-K23</f>
        <v>0.06884259259259262</v>
      </c>
      <c r="P23" s="213">
        <f>$L$9/O23/24</f>
        <v>12.407531943510419</v>
      </c>
      <c r="Q23" s="215">
        <f>SUM($L$9:$L$10)/R23/24</f>
        <v>12.23170630645563</v>
      </c>
      <c r="R23" s="202">
        <f>SUM(O23:O24)</f>
        <v>0.13966435185185178</v>
      </c>
      <c r="S23" s="203">
        <f>SUM(N23:N24)+R23</f>
        <v>0.15256944444444448</v>
      </c>
      <c r="T23" s="75"/>
    </row>
    <row r="24" spans="1:20" s="76" customFormat="1" ht="18.75" customHeight="1">
      <c r="A24" s="188"/>
      <c r="B24" s="60"/>
      <c r="C24" s="218"/>
      <c r="D24" s="219"/>
      <c r="E24" s="160"/>
      <c r="F24" s="61"/>
      <c r="G24" s="161"/>
      <c r="H24" s="94"/>
      <c r="I24" s="95"/>
      <c r="J24" s="84">
        <v>2</v>
      </c>
      <c r="K24" s="204">
        <f>M23+$R$9</f>
        <v>0.5247337962962964</v>
      </c>
      <c r="L24" s="205">
        <v>0.5955555555555555</v>
      </c>
      <c r="M24" s="206">
        <v>0.6004861111111112</v>
      </c>
      <c r="N24" s="88">
        <f>M24-L24</f>
        <v>0.00493055555555566</v>
      </c>
      <c r="O24" s="207">
        <f>L24-K24</f>
        <v>0.07082175925925915</v>
      </c>
      <c r="P24" s="214">
        <f>$L$10/O24/24</f>
        <v>12.060794247426069</v>
      </c>
      <c r="Q24" s="215"/>
      <c r="R24" s="202"/>
      <c r="S24" s="203"/>
      <c r="T24" s="75"/>
    </row>
    <row r="25" spans="1:20" s="76" customFormat="1" ht="18.75" customHeight="1">
      <c r="A25" s="188">
        <v>2</v>
      </c>
      <c r="B25" s="60">
        <v>11</v>
      </c>
      <c r="C25" s="64" t="s">
        <v>107</v>
      </c>
      <c r="D25" s="219" t="s">
        <v>108</v>
      </c>
      <c r="E25" s="63"/>
      <c r="F25" s="64" t="s">
        <v>109</v>
      </c>
      <c r="G25" s="65" t="s">
        <v>110</v>
      </c>
      <c r="H25" s="194" t="s">
        <v>41</v>
      </c>
      <c r="I25" s="195" t="s">
        <v>42</v>
      </c>
      <c r="J25" s="67">
        <v>1</v>
      </c>
      <c r="K25" s="68">
        <v>0.5027777777777778</v>
      </c>
      <c r="L25" s="196">
        <v>0.5742824074074074</v>
      </c>
      <c r="M25" s="197">
        <v>0.57625</v>
      </c>
      <c r="N25" s="92">
        <f>M25-L25</f>
        <v>0.001967592592592604</v>
      </c>
      <c r="O25" s="199">
        <f>L25-K25</f>
        <v>0.07150462962962967</v>
      </c>
      <c r="P25" s="213">
        <f>$L$9/O25/24</f>
        <v>11.945613467141463</v>
      </c>
      <c r="Q25" s="215">
        <f>SUM($L$9:$L$10)/R25/24</f>
        <v>11.148036253776432</v>
      </c>
      <c r="R25" s="202">
        <f>SUM(O25:O26)</f>
        <v>0.1532407407407408</v>
      </c>
      <c r="S25" s="203">
        <f>SUM(N25:N26)+R25</f>
        <v>0.15582175925925923</v>
      </c>
      <c r="T25" s="75"/>
    </row>
    <row r="26" spans="1:20" s="76" customFormat="1" ht="18.75" customHeight="1">
      <c r="A26" s="188"/>
      <c r="B26" s="60"/>
      <c r="C26" s="64"/>
      <c r="D26" s="219"/>
      <c r="E26" s="63"/>
      <c r="F26" s="64"/>
      <c r="G26" s="65"/>
      <c r="H26" s="194"/>
      <c r="I26" s="195"/>
      <c r="J26" s="84">
        <v>2</v>
      </c>
      <c r="K26" s="204">
        <f>M25+$R$9</f>
        <v>0.5970833333333334</v>
      </c>
      <c r="L26" s="205">
        <v>0.6788194444444445</v>
      </c>
      <c r="M26" s="206">
        <v>0.6794328703703704</v>
      </c>
      <c r="N26" s="88">
        <f>M26-L26</f>
        <v>0.0006134259259258368</v>
      </c>
      <c r="O26" s="207">
        <f>L26-K26</f>
        <v>0.08173611111111112</v>
      </c>
      <c r="P26" s="214">
        <f>$L$10/O26/24</f>
        <v>10.450297366185216</v>
      </c>
      <c r="Q26" s="215"/>
      <c r="R26" s="202"/>
      <c r="S26" s="203"/>
      <c r="T26" s="75"/>
    </row>
    <row r="27" ht="30.75" customHeight="1"/>
    <row r="28" spans="1:18" ht="30" customHeight="1">
      <c r="A28" s="96"/>
      <c r="B28" s="96"/>
      <c r="D28" s="96"/>
      <c r="F28" s="96" t="s">
        <v>55</v>
      </c>
      <c r="G28" s="220"/>
      <c r="J28" s="96" t="s">
        <v>111</v>
      </c>
      <c r="K28" s="96"/>
      <c r="L28" s="96"/>
      <c r="M28" s="96"/>
      <c r="N28" s="96"/>
      <c r="O28" s="96"/>
      <c r="P28" s="96"/>
      <c r="Q28" s="96"/>
      <c r="R28" s="96"/>
    </row>
    <row r="29" spans="1:18" ht="30" customHeight="1">
      <c r="A29" s="96"/>
      <c r="B29" s="96"/>
      <c r="D29" s="96"/>
      <c r="F29" s="96" t="s">
        <v>57</v>
      </c>
      <c r="G29" s="220"/>
      <c r="J29" s="96" t="s">
        <v>58</v>
      </c>
      <c r="K29" s="96"/>
      <c r="L29" s="96"/>
      <c r="M29" s="96"/>
      <c r="N29" s="96"/>
      <c r="O29" s="96"/>
      <c r="P29" s="96"/>
      <c r="Q29" s="96"/>
      <c r="R29" s="96"/>
    </row>
  </sheetData>
  <sheetProtection selectLockedCells="1" selectUnlockedCells="1"/>
  <mergeCells count="99">
    <mergeCell ref="A3:T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7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T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Q25:Q26"/>
    <mergeCell ref="R25:R26"/>
    <mergeCell ref="S25:S26"/>
    <mergeCell ref="T25:T26"/>
  </mergeCells>
  <conditionalFormatting sqref="N13:N16 N18:N21 N23:N26">
    <cfRule type="cellIs" priority="1" dxfId="0" operator="greaterThan" stopIfTrue="1">
      <formula>0.0138888888888889</formula>
    </cfRule>
  </conditionalFormatting>
  <conditionalFormatting sqref="P13:P16 P18:P21 P23:P26 Q13 Q15 Q18 Q20 Q23 Q25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 K</cp:lastModifiedBy>
  <cp:lastPrinted>2017-06-10T17:22:23Z</cp:lastPrinted>
  <dcterms:modified xsi:type="dcterms:W3CDTF">2017-11-12T19:56:25Z</dcterms:modified>
  <cp:category/>
  <cp:version/>
  <cp:contentType/>
  <cp:contentStatus/>
  <cp:revision>1</cp:revision>
</cp:coreProperties>
</file>