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8" activeTab="0"/>
  </bookViews>
  <sheets>
    <sheet name="30 ОГР" sheetId="1" r:id="rId1"/>
    <sheet name="40 ОГР" sheetId="2" r:id="rId2"/>
    <sheet name="50 ОГР" sheetId="3" r:id="rId3"/>
    <sheet name="80 ОГР" sheetId="4" r:id="rId4"/>
    <sheet name="80 без огр." sheetId="5" r:id="rId5"/>
  </sheets>
  <definedNames/>
  <calcPr fullCalcOnLoad="1"/>
</workbook>
</file>

<file path=xl/sharedStrings.xml><?xml version="1.0" encoding="utf-8"?>
<sst xmlns="http://schemas.openxmlformats.org/spreadsheetml/2006/main" count="341" uniqueCount="151">
  <si>
    <t>Place</t>
  </si>
  <si>
    <t>Rider_ID</t>
  </si>
  <si>
    <t>Horse_ID</t>
  </si>
  <si>
    <t>SPh</t>
  </si>
  <si>
    <t>SAver</t>
  </si>
  <si>
    <t>TTime</t>
  </si>
  <si>
    <t>Кубок Организаторов - 6 этап</t>
  </si>
  <si>
    <t>Дистанционные конные пробеги</t>
  </si>
  <si>
    <t>Технические результаты</t>
  </si>
  <si>
    <t>Дистанция CEN  30 км с огран. скорости</t>
  </si>
  <si>
    <t>КСК "Исток", Ленинградская обл., Всеволожский р-н, м/р Ясно-Янино</t>
  </si>
  <si>
    <t>12.05.2018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</si>
  <si>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</si>
  <si>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</si>
  <si>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</si>
  <si>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</si>
  <si>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</si>
  <si>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</si>
  <si>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</si>
  <si>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</si>
  <si>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</si>
  <si>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</si>
  <si>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</si>
  <si>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</si>
  <si>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</si>
  <si>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</si>
  <si>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</si>
  <si>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</si>
  <si>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</si>
  <si>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</si>
  <si>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</si>
  <si>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</si>
  <si>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</si>
  <si>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</si>
  <si>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</si>
  <si>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</si>
  <si>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МОИСЕЕВ 
</t>
    </r>
    <r>
      <rPr>
        <sz val="9"/>
        <rFont val="Verdana"/>
        <family val="2"/>
      </rPr>
      <t>Афанасий</t>
    </r>
  </si>
  <si>
    <t>032406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</si>
  <si>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</si>
  <si>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</si>
  <si>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t>Ворожцова О.</t>
  </si>
  <si>
    <t>КСК "Исток"   Москва</t>
  </si>
  <si>
    <t>Главный судья</t>
  </si>
  <si>
    <t>Федина Ю. 2 категория</t>
  </si>
  <si>
    <t>Главный секретарь</t>
  </si>
  <si>
    <t>Смирнов А., 1 категория</t>
  </si>
  <si>
    <t>Дистанция CEN  40 км с огран. скорости</t>
  </si>
  <si>
    <r>
      <t xml:space="preserve">ЦЕПАКИНА
</t>
    </r>
    <r>
      <rPr>
        <sz val="9"/>
        <rFont val="Verdana"/>
        <family val="2"/>
      </rPr>
      <t>Мария</t>
    </r>
  </si>
  <si>
    <t>008481</t>
  </si>
  <si>
    <r>
      <t xml:space="preserve">НОВАКАРИ-07 </t>
    </r>
    <r>
      <rPr>
        <sz val="9"/>
        <rFont val="Verdana"/>
        <family val="2"/>
      </rPr>
      <t>рыж.,коб.,араб.,Карайт 26 ООО "Лаг-Сервис+ "</t>
    </r>
  </si>
  <si>
    <t>015229</t>
  </si>
  <si>
    <t>Крибелева Н.</t>
  </si>
  <si>
    <t>ФХ Крибелевых Ленинградская область</t>
  </si>
  <si>
    <r>
      <t xml:space="preserve">ПУНИНА
</t>
    </r>
    <r>
      <rPr>
        <sz val="9"/>
        <rFont val="Verdana"/>
        <family val="2"/>
      </rPr>
      <t>Елизавета</t>
    </r>
  </si>
  <si>
    <t>004561</t>
  </si>
  <si>
    <r>
      <t xml:space="preserve">ГРОЗНАЯ-06
</t>
    </r>
    <r>
      <rPr>
        <sz val="9"/>
        <rFont val="Verdana"/>
        <family val="2"/>
      </rPr>
      <t>гнед., коб., буд., Гинофур, Зимовниковский КЗ, Россия</t>
    </r>
  </si>
  <si>
    <t>013286</t>
  </si>
  <si>
    <r>
      <t xml:space="preserve">ИЛЬИНА
</t>
    </r>
    <r>
      <rPr>
        <sz val="9"/>
        <rFont val="Verdana"/>
        <family val="2"/>
      </rPr>
      <t>Мария</t>
    </r>
  </si>
  <si>
    <t>047804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</si>
  <si>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</si>
  <si>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</si>
  <si>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КСК "Исток" Ленинградская область</t>
  </si>
  <si>
    <t>2ю</t>
  </si>
  <si>
    <r>
      <t xml:space="preserve">ПУНИН
</t>
    </r>
    <r>
      <rPr>
        <sz val="9"/>
        <rFont val="Verdana"/>
        <family val="2"/>
      </rPr>
      <t>Юрий</t>
    </r>
  </si>
  <si>
    <t>015985</t>
  </si>
  <si>
    <r>
      <t xml:space="preserve">ЗАМОРОЗОК-04  </t>
    </r>
    <r>
      <rPr>
        <sz val="9"/>
        <rFont val="Verdana"/>
        <family val="2"/>
      </rPr>
      <t>св.зол.рыж.,мер., донск., Заботливый 55, КЗ Будённого</t>
    </r>
  </si>
  <si>
    <t>009694</t>
  </si>
  <si>
    <t>Пунин Ю.</t>
  </si>
  <si>
    <r>
      <t xml:space="preserve">ЕЛИЗАРКОВА
</t>
    </r>
    <r>
      <rPr>
        <sz val="9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</si>
  <si>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</si>
  <si>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rFont val="Verdana"/>
        <family val="2"/>
      </rPr>
      <t>рыж.,коб., араб., Господин, КЗ Ковчег</t>
    </r>
  </si>
  <si>
    <t>017423</t>
  </si>
  <si>
    <t>Гришина М.</t>
  </si>
  <si>
    <t>КЗ "Ковчег"
Санкт-Петербург</t>
  </si>
  <si>
    <r>
      <t xml:space="preserve">ГЕРАСЬКИНА
</t>
    </r>
    <r>
      <rPr>
        <sz val="9"/>
        <rFont val="Verdana"/>
        <family val="2"/>
      </rPr>
      <t>Маргарита, 1995</t>
    </r>
  </si>
  <si>
    <t>на оформ.</t>
  </si>
  <si>
    <r>
      <t xml:space="preserve">БЕСПЕЧНЫЙ-12
</t>
    </r>
    <r>
      <rPr>
        <sz val="9"/>
        <rFont val="Verdana"/>
        <family val="2"/>
      </rPr>
      <t>сер., жер.,терск., Бурелом, Россия</t>
    </r>
  </si>
  <si>
    <t>Гераськина М.</t>
  </si>
  <si>
    <t>ч/в
 Санкт-Петербург</t>
  </si>
  <si>
    <r>
      <t xml:space="preserve">ЯЛОВАЯ 
</t>
    </r>
    <r>
      <rPr>
        <sz val="9"/>
        <rFont val="Verdana"/>
        <family val="2"/>
      </rPr>
      <t>Анна</t>
    </r>
  </si>
  <si>
    <t>040898</t>
  </si>
  <si>
    <r>
      <t xml:space="preserve">КРАУЭЛ ДЖЕМАИМА-10  </t>
    </r>
    <r>
      <rPr>
        <sz val="9"/>
        <rFont val="Verdana"/>
        <family val="2"/>
      </rPr>
      <t>сол.,коб., уэльск., Хениарт Вуд-Вайнд, Великобритания</t>
    </r>
  </si>
  <si>
    <t>011335</t>
  </si>
  <si>
    <t>Загоруйко С.</t>
  </si>
  <si>
    <t>Дистанция CEN  50 км с огран. скорости</t>
  </si>
  <si>
    <r>
      <t xml:space="preserve">КОПАШИЛИНА 
</t>
    </r>
    <r>
      <rPr>
        <sz val="9"/>
        <rFont val="Verdana"/>
        <family val="2"/>
      </rPr>
      <t>Маргарита</t>
    </r>
  </si>
  <si>
    <t>043999</t>
  </si>
  <si>
    <r>
      <t xml:space="preserve">БАЯЗЕТ-11
</t>
    </r>
    <r>
      <rPr>
        <sz val="9"/>
        <rFont val="Verdana"/>
        <family val="2"/>
      </rPr>
      <t>сер., жер., терск., Бурелом, Россия</t>
    </r>
  </si>
  <si>
    <t>011750</t>
  </si>
  <si>
    <t>Суворова Е.</t>
  </si>
  <si>
    <r>
      <t xml:space="preserve">СУВОРОВА 
</t>
    </r>
    <r>
      <rPr>
        <sz val="9"/>
        <rFont val="Verdana"/>
        <family val="2"/>
      </rPr>
      <t>Екатерина</t>
    </r>
  </si>
  <si>
    <t>011873</t>
  </si>
  <si>
    <r>
      <t xml:space="preserve">БРОДВЕЙ-06
</t>
    </r>
    <r>
      <rPr>
        <sz val="9"/>
        <rFont val="Verdana"/>
        <family val="2"/>
      </rPr>
      <t>сер., мер., терск., Бутафор, ПКЗ Ставропольский</t>
    </r>
  </si>
  <si>
    <t>011891</t>
  </si>
  <si>
    <t>Демидова Э.</t>
  </si>
  <si>
    <t>Дистанция CEN  80 км  с огр. скорости</t>
  </si>
  <si>
    <t>3 этап:</t>
  </si>
  <si>
    <t>CENCh 1* 80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</si>
  <si>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</si>
  <si>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</si>
  <si>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АДРИАТИК-07
</t>
    </r>
    <r>
      <rPr>
        <sz val="9"/>
        <rFont val="Verdana"/>
        <family val="2"/>
      </rPr>
      <t>сер., жер., араб., Дадон, ООО "Ковчег"</t>
    </r>
  </si>
  <si>
    <t>017408</t>
  </si>
  <si>
    <r>
      <t xml:space="preserve">ПАВЛОВСКАЯ
</t>
    </r>
    <r>
      <rPr>
        <sz val="9"/>
        <rFont val="Verdana"/>
        <family val="2"/>
      </rPr>
      <t>Грета</t>
    </r>
  </si>
  <si>
    <t>003807</t>
  </si>
  <si>
    <r>
      <t xml:space="preserve">ГЛИГЕЯ-07
</t>
    </r>
    <r>
      <rPr>
        <sz val="9"/>
        <rFont val="Verdana"/>
        <family val="2"/>
      </rPr>
      <t>гнед., коб., араб., Габардин, ООО «Ковчег»</t>
    </r>
  </si>
  <si>
    <t>011209</t>
  </si>
  <si>
    <t>КЗ "Ковчег"
 Санкт-Петербург</t>
  </si>
  <si>
    <t>CEN 1* 80</t>
  </si>
  <si>
    <r>
      <t xml:space="preserve">ФИЛИППОВ
</t>
    </r>
    <r>
      <rPr>
        <sz val="9"/>
        <rFont val="Verdana"/>
        <family val="2"/>
      </rPr>
      <t>Александр</t>
    </r>
  </si>
  <si>
    <t>053097</t>
  </si>
  <si>
    <r>
      <t xml:space="preserve">ЗОЛОТАЯ РУСЬ-11
</t>
    </r>
    <r>
      <rPr>
        <sz val="9"/>
        <rFont val="Verdana"/>
        <family val="2"/>
      </rPr>
      <t>рыж., коб., буд., КЗ  Будённого</t>
    </r>
  </si>
  <si>
    <t>на оф.</t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</si>
  <si>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</si>
  <si>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</si>
  <si>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ПАРАДИ-10
</t>
    </r>
    <r>
      <rPr>
        <sz val="9"/>
        <rFont val="Verdana"/>
        <family val="2"/>
      </rPr>
      <t>гнед., коб,. Араб., Нерон, ЧХ "Казаков А.А."</t>
    </r>
  </si>
  <si>
    <t>017477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</si>
  <si>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</si>
  <si>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</si>
  <si>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БОМБА-10
</t>
    </r>
    <r>
      <rPr>
        <sz val="9"/>
        <rFont val="Verdana"/>
        <family val="2"/>
      </rPr>
      <t>сер., коб., араб., Маклауд, Ленингр. обл.</t>
    </r>
  </si>
  <si>
    <t>017407</t>
  </si>
  <si>
    <r>
      <t xml:space="preserve">ПАВЛОВСКИЙ
</t>
    </r>
    <r>
      <rPr>
        <sz val="9"/>
        <rFont val="Verdana"/>
        <family val="2"/>
      </rPr>
      <t>Алексей</t>
    </r>
  </si>
  <si>
    <t>012972</t>
  </si>
  <si>
    <r>
      <t xml:space="preserve">РЕМАРКА-11
</t>
    </r>
    <r>
      <rPr>
        <sz val="9"/>
        <rFont val="Verdana"/>
        <family val="2"/>
      </rPr>
      <t>т.гн., коб., сп.полук.,  Миф, КЗ "Ковчег"</t>
    </r>
  </si>
  <si>
    <t>016157</t>
  </si>
  <si>
    <t>Павловский А.</t>
  </si>
  <si>
    <r>
      <t xml:space="preserve">ЖИРНОВ 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</si>
  <si>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</si>
  <si>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>гн., мер., рус.рыс., Распев,  ПЗ "Псковский"</t>
    </r>
    <r>
      <rPr>
        <b/>
        <sz val="9"/>
        <rFont val="Verdana"/>
        <family val="2"/>
      </rPr>
      <t xml:space="preserve">          </t>
    </r>
  </si>
  <si>
    <t>007888</t>
  </si>
  <si>
    <t>Жирнов Н.</t>
  </si>
  <si>
    <t>ч/в
Санкт-Петербург</t>
  </si>
  <si>
    <t>CENYH  1*80</t>
  </si>
  <si>
    <r>
      <t xml:space="preserve">ДЕЧ
</t>
    </r>
    <r>
      <rPr>
        <sz val="9"/>
        <rFont val="Verdana"/>
        <family val="2"/>
      </rPr>
      <t xml:space="preserve">Татьяна </t>
    </r>
  </si>
  <si>
    <t>030098</t>
  </si>
  <si>
    <r>
      <t xml:space="preserve">ГОЛДЕН ЭНДЖЕЛ-13
</t>
    </r>
    <r>
      <rPr>
        <sz val="9"/>
        <rFont val="Verdana"/>
        <family val="2"/>
      </rPr>
      <t>рыж., коб., араб., Адриатик,  КЗ «Ковчег»</t>
    </r>
  </si>
  <si>
    <t>017476</t>
  </si>
  <si>
    <t>КЗ «Ковчег»</t>
  </si>
  <si>
    <t>КЗ «Ковчег»
Санкт-Петербург</t>
  </si>
  <si>
    <t>снят 
метеболизм б/леч.</t>
  </si>
  <si>
    <t>Дистанция CEN  80 км (без орг. скор.)</t>
  </si>
  <si>
    <t>II</t>
  </si>
  <si>
    <r>
      <t xml:space="preserve">БОЙКОВА
</t>
    </r>
    <r>
      <rPr>
        <sz val="9"/>
        <rFont val="Verdana"/>
        <family val="2"/>
      </rPr>
      <t>Анастасия</t>
    </r>
  </si>
  <si>
    <t xml:space="preserve">054200
</t>
  </si>
  <si>
    <r>
      <t xml:space="preserve">МЭРИЛЭНД-06
</t>
    </r>
    <r>
      <rPr>
        <sz val="9"/>
        <rFont val="Verdana"/>
        <family val="2"/>
      </rPr>
      <t>сер., мер., араб., Эгис, Россия</t>
    </r>
  </si>
  <si>
    <t>005810</t>
  </si>
  <si>
    <t xml:space="preserve">Бойкова К.
</t>
  </si>
  <si>
    <t xml:space="preserve">КСК "Исток" Ленинградская область
</t>
  </si>
  <si>
    <r>
      <t xml:space="preserve">КРИВОНОСОВ
</t>
    </r>
    <r>
      <rPr>
        <sz val="9"/>
        <rFont val="Verdana"/>
        <family val="2"/>
      </rPr>
      <t>Илья</t>
    </r>
  </si>
  <si>
    <t>069403</t>
  </si>
  <si>
    <r>
      <t xml:space="preserve">СЕКУНДОМЕР-02
</t>
    </r>
    <r>
      <rPr>
        <sz val="9"/>
        <rFont val="Verdana"/>
        <family val="2"/>
      </rPr>
      <t>сер., жер., терск., Северный, ПКЗ Ставропольский</t>
    </r>
  </si>
  <si>
    <t>005851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</si>
</sst>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"/>
    <numFmt numFmtId="166" formatCode="[H]:MM:SS"/>
    <numFmt numFmtId="167" formatCode="0.00"/>
    <numFmt numFmtId="168" formatCode="@"/>
    <numFmt numFmtId="169" formatCode="H:MM:SS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b/>
      <sz val="7"/>
      <name val="Verdana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03">
    <xf numFmtId="164" fontId="0" fillId="0" borderId="0" xfId="0" applyAlignment="1">
      <alignment/>
    </xf>
    <xf numFmtId="164" fontId="1" fillId="0" borderId="0" xfId="20" applyFont="1" applyAlignment="1">
      <alignment/>
      <protection/>
    </xf>
    <xf numFmtId="164" fontId="0" fillId="2" borderId="0" xfId="20" applyFont="1" applyFill="1" applyBorder="1" applyAlignment="1">
      <alignment horizontal="center" vertical="top"/>
      <protection/>
    </xf>
    <xf numFmtId="164" fontId="0" fillId="2" borderId="0" xfId="20" applyFont="1" applyFill="1" applyBorder="1" applyAlignment="1">
      <alignment vertical="top"/>
      <protection/>
    </xf>
    <xf numFmtId="164" fontId="0" fillId="2" borderId="0" xfId="20" applyFont="1" applyFill="1" applyBorder="1" applyAlignment="1">
      <alignment/>
      <protection/>
    </xf>
    <xf numFmtId="164" fontId="2" fillId="0" borderId="0" xfId="23" applyFont="1" applyAlignment="1">
      <alignment vertical="center" wrapText="1"/>
      <protection/>
    </xf>
    <xf numFmtId="164" fontId="3" fillId="0" borderId="0" xfId="23" applyFont="1" applyAlignment="1">
      <alignment horizontal="right" vertical="center"/>
      <protection/>
    </xf>
    <xf numFmtId="164" fontId="0" fillId="0" borderId="0" xfId="23" applyFont="1" applyAlignment="1">
      <alignment vertical="center"/>
      <protection/>
    </xf>
    <xf numFmtId="164" fontId="1" fillId="0" borderId="0" xfId="23" applyFont="1" applyAlignment="1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0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8" fillId="0" borderId="0" xfId="20" applyFont="1" applyAlignment="1">
      <alignment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10" fillId="0" borderId="0" xfId="20" applyFont="1" applyAlignment="1">
      <alignment vertical="center"/>
      <protection/>
    </xf>
    <xf numFmtId="164" fontId="10" fillId="0" borderId="0" xfId="20" applyFont="1" applyAlignment="1">
      <alignment/>
      <protection/>
    </xf>
    <xf numFmtId="164" fontId="10" fillId="0" borderId="0" xfId="20" applyFont="1" applyAlignment="1">
      <alignment wrapText="1"/>
      <protection/>
    </xf>
    <xf numFmtId="164" fontId="10" fillId="0" borderId="0" xfId="20" applyFont="1" applyAlignment="1">
      <alignment shrinkToFit="1"/>
      <protection/>
    </xf>
    <xf numFmtId="164" fontId="11" fillId="0" borderId="0" xfId="20" applyFont="1" applyAlignment="1">
      <alignment/>
      <protection/>
    </xf>
    <xf numFmtId="164" fontId="10" fillId="3" borderId="1" xfId="20" applyFont="1" applyFill="1" applyBorder="1" applyAlignment="1">
      <alignment horizontal="center" vertical="center" textRotation="90" wrapText="1"/>
      <protection/>
    </xf>
    <xf numFmtId="164" fontId="12" fillId="3" borderId="2" xfId="20" applyFont="1" applyFill="1" applyBorder="1" applyAlignment="1">
      <alignment horizontal="center" vertical="center" textRotation="90" wrapText="1"/>
      <protection/>
    </xf>
    <xf numFmtId="164" fontId="10" fillId="3" borderId="2" xfId="20" applyFont="1" applyFill="1" applyBorder="1" applyAlignment="1">
      <alignment horizontal="left" vertical="center" wrapText="1"/>
      <protection/>
    </xf>
    <xf numFmtId="164" fontId="10" fillId="3" borderId="2" xfId="20" applyFont="1" applyFill="1" applyBorder="1" applyAlignment="1">
      <alignment horizontal="center" vertical="center" wrapText="1"/>
      <protection/>
    </xf>
    <xf numFmtId="164" fontId="10" fillId="3" borderId="2" xfId="20" applyFont="1" applyFill="1" applyBorder="1" applyAlignment="1">
      <alignment horizontal="center" vertical="center" textRotation="90" wrapText="1"/>
      <protection/>
    </xf>
    <xf numFmtId="164" fontId="13" fillId="3" borderId="3" xfId="20" applyFont="1" applyFill="1" applyBorder="1" applyAlignment="1">
      <alignment horizontal="right" vertical="center"/>
      <protection/>
    </xf>
    <xf numFmtId="164" fontId="14" fillId="3" borderId="4" xfId="20" applyFont="1" applyFill="1" applyBorder="1" applyAlignment="1">
      <alignment horizontal="center" vertical="center"/>
      <protection/>
    </xf>
    <xf numFmtId="164" fontId="13" fillId="3" borderId="4" xfId="20" applyFont="1" applyFill="1" applyBorder="1" applyAlignment="1">
      <alignment vertical="center"/>
      <protection/>
    </xf>
    <xf numFmtId="164" fontId="13" fillId="3" borderId="4" xfId="20" applyFont="1" applyFill="1" applyBorder="1" applyAlignment="1">
      <alignment horizontal="right" vertical="center"/>
      <protection/>
    </xf>
    <xf numFmtId="164" fontId="13" fillId="3" borderId="4" xfId="20" applyFont="1" applyFill="1" applyBorder="1" applyAlignment="1">
      <alignment horizontal="center" vertical="center"/>
      <protection/>
    </xf>
    <xf numFmtId="165" fontId="14" fillId="3" borderId="5" xfId="20" applyNumberFormat="1" applyFont="1" applyFill="1" applyBorder="1" applyAlignment="1">
      <alignment horizontal="center" vertical="center"/>
      <protection/>
    </xf>
    <xf numFmtId="165" fontId="15" fillId="3" borderId="2" xfId="20" applyNumberFormat="1" applyFont="1" applyFill="1" applyBorder="1" applyAlignment="1">
      <alignment horizontal="center" vertical="center" wrapText="1"/>
      <protection/>
    </xf>
    <xf numFmtId="164" fontId="10" fillId="3" borderId="6" xfId="20" applyFont="1" applyFill="1" applyBorder="1" applyAlignment="1">
      <alignment horizontal="center" vertical="center" wrapText="1"/>
      <protection/>
    </xf>
    <xf numFmtId="164" fontId="13" fillId="3" borderId="7" xfId="20" applyFont="1" applyFill="1" applyBorder="1" applyAlignment="1">
      <alignment horizontal="right" vertical="center"/>
      <protection/>
    </xf>
    <xf numFmtId="164" fontId="14" fillId="3" borderId="8" xfId="20" applyFont="1" applyFill="1" applyBorder="1" applyAlignment="1">
      <alignment horizontal="center" vertical="center"/>
      <protection/>
    </xf>
    <xf numFmtId="164" fontId="13" fillId="3" borderId="8" xfId="20" applyFont="1" applyFill="1" applyBorder="1" applyAlignment="1">
      <alignment vertical="center"/>
      <protection/>
    </xf>
    <xf numFmtId="164" fontId="13" fillId="3" borderId="8" xfId="20" applyFont="1" applyFill="1" applyBorder="1" applyAlignment="1">
      <alignment horizontal="right" vertical="center"/>
      <protection/>
    </xf>
    <xf numFmtId="164" fontId="13" fillId="3" borderId="8" xfId="20" applyFont="1" applyFill="1" applyBorder="1" applyAlignment="1">
      <alignment horizontal="center" vertical="center"/>
      <protection/>
    </xf>
    <xf numFmtId="165" fontId="14" fillId="3" borderId="9" xfId="20" applyNumberFormat="1" applyFont="1" applyFill="1" applyBorder="1" applyAlignment="1">
      <alignment horizontal="center" vertical="center"/>
      <protection/>
    </xf>
    <xf numFmtId="164" fontId="13" fillId="3" borderId="10" xfId="20" applyFont="1" applyFill="1" applyBorder="1" applyAlignment="1">
      <alignment horizontal="center" vertical="center" wrapText="1"/>
      <protection/>
    </xf>
    <xf numFmtId="166" fontId="13" fillId="3" borderId="10" xfId="20" applyNumberFormat="1" applyFont="1" applyFill="1" applyBorder="1" applyAlignment="1">
      <alignment horizontal="center" vertical="center" wrapText="1"/>
      <protection/>
    </xf>
    <xf numFmtId="167" fontId="13" fillId="3" borderId="10" xfId="20" applyNumberFormat="1" applyFont="1" applyFill="1" applyBorder="1" applyAlignment="1">
      <alignment horizontal="center" vertical="center" wrapText="1"/>
      <protection/>
    </xf>
    <xf numFmtId="166" fontId="16" fillId="3" borderId="10" xfId="20" applyNumberFormat="1" applyFont="1" applyFill="1" applyBorder="1" applyAlignment="1">
      <alignment horizontal="center" vertical="center" wrapText="1"/>
      <protection/>
    </xf>
    <xf numFmtId="164" fontId="13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4" fontId="10" fillId="0" borderId="2" xfId="20" applyFont="1" applyBorder="1" applyAlignment="1">
      <alignment horizontal="left" vertical="center" wrapText="1"/>
      <protection/>
    </xf>
    <xf numFmtId="168" fontId="13" fillId="0" borderId="11" xfId="20" applyNumberFormat="1" applyFont="1" applyBorder="1" applyAlignment="1">
      <alignment horizontal="center" vertical="center" wrapText="1"/>
      <protection/>
    </xf>
    <xf numFmtId="164" fontId="13" fillId="4" borderId="2" xfId="20" applyFont="1" applyFill="1" applyBorder="1" applyAlignment="1">
      <alignment horizontal="center" vertical="center"/>
      <protection/>
    </xf>
    <xf numFmtId="168" fontId="13" fillId="0" borderId="2" xfId="20" applyNumberFormat="1" applyFont="1" applyBorder="1" applyAlignment="1">
      <alignment horizontal="center" vertical="center" wrapText="1"/>
      <protection/>
    </xf>
    <xf numFmtId="164" fontId="13" fillId="0" borderId="2" xfId="20" applyFont="1" applyBorder="1" applyAlignment="1">
      <alignment horizontal="center" vertical="center" wrapText="1"/>
      <protection/>
    </xf>
    <xf numFmtId="164" fontId="13" fillId="0" borderId="12" xfId="20" applyFont="1" applyBorder="1" applyAlignment="1">
      <alignment horizontal="center" vertical="center" wrapText="1"/>
      <protection/>
    </xf>
    <xf numFmtId="165" fontId="13" fillId="0" borderId="12" xfId="20" applyNumberFormat="1" applyFont="1" applyBorder="1" applyAlignment="1">
      <alignment horizontal="center" vertical="center"/>
      <protection/>
    </xf>
    <xf numFmtId="166" fontId="13" fillId="0" borderId="12" xfId="20" applyNumberFormat="1" applyFont="1" applyBorder="1" applyAlignment="1">
      <alignment horizontal="center" vertical="center" wrapText="1"/>
      <protection/>
    </xf>
    <xf numFmtId="165" fontId="13" fillId="5" borderId="12" xfId="20" applyNumberFormat="1" applyFont="1" applyFill="1" applyBorder="1" applyAlignment="1">
      <alignment horizontal="center" vertical="center"/>
      <protection/>
    </xf>
    <xf numFmtId="166" fontId="13" fillId="0" borderId="12" xfId="20" applyNumberFormat="1" applyFont="1" applyBorder="1" applyAlignment="1">
      <alignment horizontal="center" vertical="center"/>
      <protection/>
    </xf>
    <xf numFmtId="167" fontId="13" fillId="6" borderId="12" xfId="20" applyNumberFormat="1" applyFont="1" applyFill="1" applyBorder="1" applyAlignment="1">
      <alignment horizontal="center" vertical="center"/>
      <protection/>
    </xf>
    <xf numFmtId="167" fontId="13" fillId="6" borderId="2" xfId="20" applyNumberFormat="1" applyFont="1" applyFill="1" applyBorder="1" applyAlignment="1">
      <alignment horizontal="center" vertical="center"/>
      <protection/>
    </xf>
    <xf numFmtId="166" fontId="17" fillId="0" borderId="2" xfId="20" applyNumberFormat="1" applyFont="1" applyBorder="1" applyAlignment="1">
      <alignment horizontal="center" vertical="center"/>
      <protection/>
    </xf>
    <xf numFmtId="166" fontId="17" fillId="7" borderId="2" xfId="20" applyNumberFormat="1" applyFont="1" applyFill="1" applyBorder="1" applyAlignment="1">
      <alignment horizontal="center" vertical="center"/>
      <protection/>
    </xf>
    <xf numFmtId="164" fontId="10" fillId="0" borderId="6" xfId="20" applyFont="1" applyBorder="1" applyAlignment="1">
      <alignment horizontal="center" vertical="center" wrapText="1"/>
      <protection/>
    </xf>
    <xf numFmtId="164" fontId="18" fillId="0" borderId="0" xfId="20" applyFont="1" applyAlignment="1">
      <alignment vertical="center"/>
      <protection/>
    </xf>
    <xf numFmtId="164" fontId="13" fillId="0" borderId="10" xfId="20" applyFont="1" applyBorder="1" applyAlignment="1">
      <alignment horizontal="center" vertical="center" wrapText="1"/>
      <protection/>
    </xf>
    <xf numFmtId="165" fontId="13" fillId="5" borderId="10" xfId="20" applyNumberFormat="1" applyFont="1" applyFill="1" applyBorder="1" applyAlignment="1">
      <alignment horizontal="center" vertical="center"/>
      <protection/>
    </xf>
    <xf numFmtId="166" fontId="10" fillId="0" borderId="10" xfId="20" applyNumberFormat="1" applyFont="1" applyBorder="1" applyAlignment="1">
      <alignment horizontal="center" vertical="center" wrapText="1"/>
      <protection/>
    </xf>
    <xf numFmtId="165" fontId="10" fillId="0" borderId="10" xfId="20" applyNumberFormat="1" applyFont="1" applyBorder="1" applyAlignment="1">
      <alignment horizontal="center" vertical="center"/>
      <protection/>
    </xf>
    <xf numFmtId="165" fontId="13" fillId="5" borderId="10" xfId="0" applyNumberFormat="1" applyFont="1" applyFill="1" applyBorder="1" applyAlignment="1">
      <alignment horizontal="center" vertical="center"/>
    </xf>
    <xf numFmtId="166" fontId="13" fillId="0" borderId="10" xfId="20" applyNumberFormat="1" applyFont="1" applyBorder="1" applyAlignment="1">
      <alignment horizontal="center" vertical="center"/>
      <protection/>
    </xf>
    <xf numFmtId="167" fontId="13" fillId="6" borderId="10" xfId="20" applyNumberFormat="1" applyFont="1" applyFill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1" fillId="0" borderId="0" xfId="23">
      <alignment/>
      <protection/>
    </xf>
    <xf numFmtId="164" fontId="0" fillId="2" borderId="0" xfId="23" applyFont="1" applyFill="1" applyBorder="1" applyAlignment="1">
      <alignment horizontal="center" vertical="top"/>
      <protection/>
    </xf>
    <xf numFmtId="164" fontId="0" fillId="2" borderId="0" xfId="23" applyFont="1" applyFill="1" applyBorder="1" applyAlignment="1">
      <alignment vertical="top"/>
      <protection/>
    </xf>
    <xf numFmtId="164" fontId="0" fillId="2" borderId="0" xfId="23" applyFont="1" applyFill="1" applyBorder="1" applyAlignment="1">
      <alignment/>
      <protection/>
    </xf>
    <xf numFmtId="164" fontId="2" fillId="0" borderId="0" xfId="23" applyFont="1" applyBorder="1" applyAlignment="1">
      <alignment horizontal="center" vertical="center" wrapText="1"/>
      <protection/>
    </xf>
    <xf numFmtId="164" fontId="4" fillId="0" borderId="0" xfId="23" applyFont="1" applyBorder="1" applyAlignment="1">
      <alignment horizontal="center" vertical="center" wrapText="1"/>
      <protection/>
    </xf>
    <xf numFmtId="164" fontId="5" fillId="0" borderId="0" xfId="23" applyFont="1" applyBorder="1" applyAlignment="1">
      <alignment horizontal="center" vertical="center"/>
      <protection/>
    </xf>
    <xf numFmtId="164" fontId="6" fillId="0" borderId="0" xfId="23" applyFont="1" applyAlignment="1">
      <alignment vertical="center"/>
      <protection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23" applyFont="1" applyAlignment="1">
      <alignment vertical="center"/>
      <protection/>
    </xf>
    <xf numFmtId="164" fontId="9" fillId="0" borderId="0" xfId="23" applyFont="1" applyBorder="1" applyAlignment="1">
      <alignment horizontal="center" vertical="center"/>
      <protection/>
    </xf>
    <xf numFmtId="164" fontId="10" fillId="0" borderId="0" xfId="23" applyFont="1" applyAlignment="1">
      <alignment vertical="center"/>
      <protection/>
    </xf>
    <xf numFmtId="164" fontId="10" fillId="0" borderId="0" xfId="23" applyFont="1" applyAlignment="1">
      <alignment/>
      <protection/>
    </xf>
    <xf numFmtId="164" fontId="10" fillId="0" borderId="0" xfId="23" applyFont="1" applyAlignment="1">
      <alignment wrapText="1"/>
      <protection/>
    </xf>
    <xf numFmtId="164" fontId="10" fillId="0" borderId="0" xfId="23" applyFont="1" applyAlignment="1">
      <alignment shrinkToFit="1"/>
      <protection/>
    </xf>
    <xf numFmtId="164" fontId="11" fillId="0" borderId="0" xfId="23" applyFont="1" applyAlignment="1">
      <alignment/>
      <protection/>
    </xf>
    <xf numFmtId="164" fontId="10" fillId="3" borderId="1" xfId="23" applyFont="1" applyFill="1" applyBorder="1" applyAlignment="1">
      <alignment horizontal="center" vertical="center" textRotation="90" wrapText="1"/>
      <protection/>
    </xf>
    <xf numFmtId="164" fontId="12" fillId="3" borderId="2" xfId="23" applyFont="1" applyFill="1" applyBorder="1" applyAlignment="1">
      <alignment horizontal="center" vertical="center" textRotation="90" wrapText="1"/>
      <protection/>
    </xf>
    <xf numFmtId="164" fontId="10" fillId="3" borderId="2" xfId="23" applyFont="1" applyFill="1" applyBorder="1" applyAlignment="1">
      <alignment horizontal="left" vertical="center" wrapText="1"/>
      <protection/>
    </xf>
    <xf numFmtId="164" fontId="10" fillId="3" borderId="2" xfId="23" applyFont="1" applyFill="1" applyBorder="1" applyAlignment="1">
      <alignment horizontal="center" vertical="center" wrapText="1"/>
      <protection/>
    </xf>
    <xf numFmtId="164" fontId="10" fillId="3" borderId="2" xfId="23" applyFont="1" applyFill="1" applyBorder="1" applyAlignment="1">
      <alignment horizontal="center" vertical="center" textRotation="90" wrapText="1"/>
      <protection/>
    </xf>
    <xf numFmtId="164" fontId="13" fillId="3" borderId="3" xfId="23" applyFont="1" applyFill="1" applyBorder="1" applyAlignment="1">
      <alignment horizontal="right" vertical="center"/>
      <protection/>
    </xf>
    <xf numFmtId="164" fontId="14" fillId="3" borderId="4" xfId="23" applyFont="1" applyFill="1" applyBorder="1" applyAlignment="1">
      <alignment horizontal="center" vertical="center"/>
      <protection/>
    </xf>
    <xf numFmtId="164" fontId="13" fillId="3" borderId="4" xfId="23" applyFont="1" applyFill="1" applyBorder="1" applyAlignment="1">
      <alignment vertical="center"/>
      <protection/>
    </xf>
    <xf numFmtId="164" fontId="13" fillId="3" borderId="4" xfId="23" applyFont="1" applyFill="1" applyBorder="1" applyAlignment="1">
      <alignment horizontal="right" vertical="center"/>
      <protection/>
    </xf>
    <xf numFmtId="164" fontId="13" fillId="3" borderId="4" xfId="23" applyFont="1" applyFill="1" applyBorder="1" applyAlignment="1">
      <alignment horizontal="center" vertical="center"/>
      <protection/>
    </xf>
    <xf numFmtId="165" fontId="14" fillId="3" borderId="5" xfId="23" applyNumberFormat="1" applyFont="1" applyFill="1" applyBorder="1" applyAlignment="1">
      <alignment horizontal="center" vertical="center"/>
      <protection/>
    </xf>
    <xf numFmtId="165" fontId="15" fillId="3" borderId="2" xfId="23" applyNumberFormat="1" applyFont="1" applyFill="1" applyBorder="1" applyAlignment="1">
      <alignment horizontal="center" vertical="center" wrapText="1"/>
      <protection/>
    </xf>
    <xf numFmtId="164" fontId="10" fillId="3" borderId="6" xfId="23" applyFont="1" applyFill="1" applyBorder="1" applyAlignment="1">
      <alignment horizontal="center" vertical="center" wrapText="1"/>
      <protection/>
    </xf>
    <xf numFmtId="164" fontId="13" fillId="3" borderId="7" xfId="23" applyFont="1" applyFill="1" applyBorder="1" applyAlignment="1">
      <alignment horizontal="right" vertical="center"/>
      <protection/>
    </xf>
    <xf numFmtId="164" fontId="14" fillId="3" borderId="8" xfId="23" applyFont="1" applyFill="1" applyBorder="1" applyAlignment="1">
      <alignment horizontal="center" vertical="center"/>
      <protection/>
    </xf>
    <xf numFmtId="164" fontId="13" fillId="3" borderId="8" xfId="23" applyFont="1" applyFill="1" applyBorder="1" applyAlignment="1">
      <alignment vertical="center"/>
      <protection/>
    </xf>
    <xf numFmtId="164" fontId="13" fillId="3" borderId="8" xfId="23" applyFont="1" applyFill="1" applyBorder="1" applyAlignment="1">
      <alignment horizontal="right" vertical="center"/>
      <protection/>
    </xf>
    <xf numFmtId="164" fontId="13" fillId="3" borderId="8" xfId="23" applyFont="1" applyFill="1" applyBorder="1" applyAlignment="1">
      <alignment horizontal="center" vertical="center"/>
      <protection/>
    </xf>
    <xf numFmtId="165" fontId="14" fillId="3" borderId="9" xfId="23" applyNumberFormat="1" applyFont="1" applyFill="1" applyBorder="1" applyAlignment="1">
      <alignment horizontal="center" vertical="center"/>
      <protection/>
    </xf>
    <xf numFmtId="164" fontId="13" fillId="3" borderId="10" xfId="23" applyFont="1" applyFill="1" applyBorder="1" applyAlignment="1">
      <alignment horizontal="center" vertical="center" wrapText="1"/>
      <protection/>
    </xf>
    <xf numFmtId="166" fontId="13" fillId="3" borderId="10" xfId="23" applyNumberFormat="1" applyFont="1" applyFill="1" applyBorder="1" applyAlignment="1">
      <alignment horizontal="center" vertical="center" wrapText="1"/>
      <protection/>
    </xf>
    <xf numFmtId="167" fontId="13" fillId="3" borderId="10" xfId="23" applyNumberFormat="1" applyFont="1" applyFill="1" applyBorder="1" applyAlignment="1">
      <alignment horizontal="center" vertical="center" wrapText="1"/>
      <protection/>
    </xf>
    <xf numFmtId="166" fontId="16" fillId="3" borderId="10" xfId="23" applyNumberFormat="1" applyFont="1" applyFill="1" applyBorder="1" applyAlignment="1">
      <alignment horizontal="center" vertical="center" wrapText="1"/>
      <protection/>
    </xf>
    <xf numFmtId="164" fontId="13" fillId="0" borderId="13" xfId="23" applyFont="1" applyBorder="1" applyAlignment="1">
      <alignment horizontal="center" vertical="center" wrapText="1"/>
      <protection/>
    </xf>
    <xf numFmtId="164" fontId="5" fillId="0" borderId="13" xfId="23" applyFont="1" applyBorder="1" applyAlignment="1">
      <alignment horizontal="center" vertical="center"/>
      <protection/>
    </xf>
    <xf numFmtId="164" fontId="10" fillId="0" borderId="13" xfId="23" applyFont="1" applyBorder="1" applyAlignment="1">
      <alignment horizontal="left" vertical="center" wrapText="1"/>
      <protection/>
    </xf>
    <xf numFmtId="168" fontId="13" fillId="0" borderId="13" xfId="23" applyNumberFormat="1" applyFont="1" applyBorder="1" applyAlignment="1">
      <alignment horizontal="center" vertical="center" wrapText="1"/>
      <protection/>
    </xf>
    <xf numFmtId="164" fontId="13" fillId="0" borderId="13" xfId="23" applyFont="1" applyBorder="1" applyAlignment="1">
      <alignment horizontal="center" vertical="center"/>
      <protection/>
    </xf>
    <xf numFmtId="168" fontId="13" fillId="0" borderId="13" xfId="23" applyNumberFormat="1" applyFont="1" applyBorder="1" applyAlignment="1">
      <alignment horizontal="center" vertical="center"/>
      <protection/>
    </xf>
    <xf numFmtId="164" fontId="13" fillId="0" borderId="14" xfId="23" applyFont="1" applyBorder="1" applyAlignment="1">
      <alignment horizontal="center" vertical="center" wrapText="1"/>
      <protection/>
    </xf>
    <xf numFmtId="165" fontId="13" fillId="0" borderId="15" xfId="23" applyNumberFormat="1" applyFont="1" applyBorder="1" applyAlignment="1">
      <alignment horizontal="center" vertical="center"/>
      <protection/>
    </xf>
    <xf numFmtId="166" fontId="13" fillId="0" borderId="15" xfId="23" applyNumberFormat="1" applyFont="1" applyBorder="1" applyAlignment="1">
      <alignment horizontal="center" vertical="center" wrapText="1"/>
      <protection/>
    </xf>
    <xf numFmtId="165" fontId="13" fillId="5" borderId="15" xfId="23" applyNumberFormat="1" applyFont="1" applyFill="1" applyBorder="1" applyAlignment="1">
      <alignment horizontal="center" vertical="center"/>
      <protection/>
    </xf>
    <xf numFmtId="166" fontId="13" fillId="0" borderId="15" xfId="23" applyNumberFormat="1" applyFont="1" applyBorder="1" applyAlignment="1">
      <alignment horizontal="center" vertical="center"/>
      <protection/>
    </xf>
    <xf numFmtId="167" fontId="13" fillId="6" borderId="15" xfId="23" applyNumberFormat="1" applyFont="1" applyFill="1" applyBorder="1" applyAlignment="1">
      <alignment horizontal="center" vertical="center"/>
      <protection/>
    </xf>
    <xf numFmtId="167" fontId="13" fillId="6" borderId="16" xfId="23" applyNumberFormat="1" applyFont="1" applyFill="1" applyBorder="1" applyAlignment="1">
      <alignment horizontal="center" vertical="center"/>
      <protection/>
    </xf>
    <xf numFmtId="166" fontId="17" fillId="0" borderId="16" xfId="23" applyNumberFormat="1" applyFont="1" applyBorder="1" applyAlignment="1">
      <alignment horizontal="center" vertical="center"/>
      <protection/>
    </xf>
    <xf numFmtId="166" fontId="17" fillId="7" borderId="16" xfId="23" applyNumberFormat="1" applyFont="1" applyFill="1" applyBorder="1" applyAlignment="1">
      <alignment horizontal="center" vertical="center"/>
      <protection/>
    </xf>
    <xf numFmtId="164" fontId="10" fillId="0" borderId="17" xfId="23" applyFont="1" applyBorder="1" applyAlignment="1">
      <alignment horizontal="center" vertical="center" wrapText="1"/>
      <protection/>
    </xf>
    <xf numFmtId="164" fontId="18" fillId="0" borderId="18" xfId="23" applyFont="1" applyBorder="1" applyAlignment="1">
      <alignment vertical="center"/>
      <protection/>
    </xf>
    <xf numFmtId="164" fontId="1" fillId="0" borderId="18" xfId="23" applyFont="1" applyBorder="1" applyAlignment="1">
      <alignment/>
      <protection/>
    </xf>
    <xf numFmtId="164" fontId="13" fillId="0" borderId="19" xfId="23" applyFont="1" applyBorder="1" applyAlignment="1">
      <alignment horizontal="center" vertical="center" wrapText="1"/>
      <protection/>
    </xf>
    <xf numFmtId="165" fontId="13" fillId="5" borderId="10" xfId="23" applyNumberFormat="1" applyFont="1" applyFill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5" fontId="10" fillId="0" borderId="10" xfId="23" applyNumberFormat="1" applyFont="1" applyBorder="1" applyAlignment="1">
      <alignment horizontal="center" vertical="center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67" fontId="13" fillId="6" borderId="10" xfId="23" applyNumberFormat="1" applyFont="1" applyFill="1" applyBorder="1" applyAlignment="1">
      <alignment horizontal="center" vertical="center"/>
      <protection/>
    </xf>
    <xf numFmtId="164" fontId="18" fillId="0" borderId="0" xfId="23" applyFont="1" applyBorder="1" applyAlignment="1">
      <alignment vertical="center"/>
      <protection/>
    </xf>
    <xf numFmtId="164" fontId="1" fillId="0" borderId="0" xfId="23" applyFont="1" applyBorder="1" applyAlignment="1">
      <alignment/>
      <protection/>
    </xf>
    <xf numFmtId="164" fontId="13" fillId="0" borderId="20" xfId="23" applyFont="1" applyBorder="1" applyAlignment="1">
      <alignment horizontal="center" vertical="center" wrapText="1"/>
      <protection/>
    </xf>
    <xf numFmtId="164" fontId="5" fillId="0" borderId="20" xfId="23" applyFont="1" applyBorder="1" applyAlignment="1">
      <alignment horizontal="center" vertical="center"/>
      <protection/>
    </xf>
    <xf numFmtId="164" fontId="10" fillId="0" borderId="20" xfId="23" applyFont="1" applyBorder="1" applyAlignment="1">
      <alignment horizontal="left" vertical="center" wrapText="1"/>
      <protection/>
    </xf>
    <xf numFmtId="168" fontId="13" fillId="0" borderId="20" xfId="23" applyNumberFormat="1" applyFont="1" applyBorder="1" applyAlignment="1">
      <alignment horizontal="center" vertical="center" wrapText="1"/>
      <protection/>
    </xf>
    <xf numFmtId="164" fontId="13" fillId="0" borderId="20" xfId="23" applyFont="1" applyBorder="1" applyAlignment="1">
      <alignment horizontal="center" vertical="center"/>
      <protection/>
    </xf>
    <xf numFmtId="168" fontId="13" fillId="0" borderId="20" xfId="23" applyNumberFormat="1" applyFont="1" applyBorder="1" applyAlignment="1">
      <alignment horizontal="center" vertical="center"/>
      <protection/>
    </xf>
    <xf numFmtId="164" fontId="13" fillId="0" borderId="21" xfId="23" applyFont="1" applyBorder="1" applyAlignment="1">
      <alignment horizontal="center" vertical="center" wrapText="1"/>
      <protection/>
    </xf>
    <xf numFmtId="165" fontId="13" fillId="0" borderId="12" xfId="23" applyNumberFormat="1" applyFont="1" applyBorder="1" applyAlignment="1">
      <alignment horizontal="center" vertical="center"/>
      <protection/>
    </xf>
    <xf numFmtId="166" fontId="13" fillId="0" borderId="12" xfId="23" applyNumberFormat="1" applyFont="1" applyBorder="1" applyAlignment="1">
      <alignment horizontal="center" vertical="center" wrapText="1"/>
      <protection/>
    </xf>
    <xf numFmtId="165" fontId="13" fillId="5" borderId="12" xfId="23" applyNumberFormat="1" applyFont="1" applyFill="1" applyBorder="1" applyAlignment="1">
      <alignment horizontal="center" vertical="center"/>
      <protection/>
    </xf>
    <xf numFmtId="166" fontId="13" fillId="0" borderId="12" xfId="23" applyNumberFormat="1" applyFont="1" applyBorder="1" applyAlignment="1">
      <alignment horizontal="center" vertical="center"/>
      <protection/>
    </xf>
    <xf numFmtId="167" fontId="13" fillId="6" borderId="12" xfId="23" applyNumberFormat="1" applyFont="1" applyFill="1" applyBorder="1" applyAlignment="1">
      <alignment horizontal="center" vertical="center"/>
      <protection/>
    </xf>
    <xf numFmtId="167" fontId="13" fillId="6" borderId="22" xfId="23" applyNumberFormat="1" applyFont="1" applyFill="1" applyBorder="1" applyAlignment="1">
      <alignment horizontal="center" vertical="center"/>
      <protection/>
    </xf>
    <xf numFmtId="166" fontId="17" fillId="0" borderId="22" xfId="23" applyNumberFormat="1" applyFont="1" applyBorder="1" applyAlignment="1">
      <alignment horizontal="center" vertical="center"/>
      <protection/>
    </xf>
    <xf numFmtId="166" fontId="17" fillId="7" borderId="22" xfId="23" applyNumberFormat="1" applyFont="1" applyFill="1" applyBorder="1" applyAlignment="1">
      <alignment horizontal="center" vertical="center"/>
      <protection/>
    </xf>
    <xf numFmtId="164" fontId="10" fillId="0" borderId="23" xfId="23" applyFont="1" applyBorder="1" applyAlignment="1">
      <alignment horizontal="center" vertical="center" wrapText="1"/>
      <protection/>
    </xf>
    <xf numFmtId="164" fontId="13" fillId="0" borderId="24" xfId="23" applyFont="1" applyBorder="1" applyAlignment="1">
      <alignment horizontal="center" vertical="center" wrapText="1"/>
      <protection/>
    </xf>
    <xf numFmtId="165" fontId="13" fillId="5" borderId="25" xfId="23" applyNumberFormat="1" applyFont="1" applyFill="1" applyBorder="1" applyAlignment="1">
      <alignment horizontal="center" vertical="center"/>
      <protection/>
    </xf>
    <xf numFmtId="166" fontId="10" fillId="0" borderId="25" xfId="23" applyNumberFormat="1" applyFont="1" applyBorder="1" applyAlignment="1">
      <alignment horizontal="center" vertical="center" wrapText="1"/>
      <protection/>
    </xf>
    <xf numFmtId="165" fontId="10" fillId="0" borderId="25" xfId="23" applyNumberFormat="1" applyFont="1" applyBorder="1" applyAlignment="1">
      <alignment horizontal="center" vertical="center"/>
      <protection/>
    </xf>
    <xf numFmtId="165" fontId="13" fillId="5" borderId="25" xfId="0" applyNumberFormat="1" applyFont="1" applyFill="1" applyBorder="1" applyAlignment="1">
      <alignment horizontal="center" vertical="center"/>
    </xf>
    <xf numFmtId="166" fontId="13" fillId="0" borderId="25" xfId="23" applyNumberFormat="1" applyFont="1" applyBorder="1" applyAlignment="1">
      <alignment horizontal="center" vertical="center"/>
      <protection/>
    </xf>
    <xf numFmtId="167" fontId="13" fillId="6" borderId="25" xfId="23" applyNumberFormat="1" applyFont="1" applyFill="1" applyBorder="1" applyAlignment="1">
      <alignment horizontal="center" vertical="center"/>
      <protection/>
    </xf>
    <xf numFmtId="164" fontId="18" fillId="0" borderId="26" xfId="23" applyFont="1" applyBorder="1" applyAlignment="1">
      <alignment vertical="center"/>
      <protection/>
    </xf>
    <xf numFmtId="164" fontId="1" fillId="0" borderId="26" xfId="23" applyFont="1" applyBorder="1" applyAlignment="1">
      <alignment/>
      <protection/>
    </xf>
    <xf numFmtId="164" fontId="10" fillId="4" borderId="13" xfId="23" applyFont="1" applyFill="1" applyBorder="1" applyAlignment="1">
      <alignment horizontal="left" vertical="center" wrapText="1"/>
      <protection/>
    </xf>
    <xf numFmtId="165" fontId="13" fillId="5" borderId="12" xfId="0" applyNumberFormat="1" applyFont="1" applyFill="1" applyBorder="1" applyAlignment="1">
      <alignment horizontal="center" vertical="center"/>
    </xf>
    <xf numFmtId="167" fontId="13" fillId="6" borderId="12" xfId="0" applyNumberFormat="1" applyFont="1" applyFill="1" applyBorder="1" applyAlignment="1">
      <alignment horizontal="center" vertical="center"/>
    </xf>
    <xf numFmtId="167" fontId="13" fillId="6" borderId="27" xfId="23" applyNumberFormat="1" applyFont="1" applyFill="1" applyBorder="1" applyAlignment="1">
      <alignment horizontal="center" vertical="center"/>
      <protection/>
    </xf>
    <xf numFmtId="166" fontId="17" fillId="0" borderId="27" xfId="23" applyNumberFormat="1" applyFont="1" applyBorder="1" applyAlignment="1">
      <alignment horizontal="center" vertical="center"/>
      <protection/>
    </xf>
    <xf numFmtId="166" fontId="17" fillId="7" borderId="27" xfId="23" applyNumberFormat="1" applyFont="1" applyFill="1" applyBorder="1" applyAlignment="1">
      <alignment horizontal="center" vertical="center"/>
      <protection/>
    </xf>
    <xf numFmtId="164" fontId="10" fillId="0" borderId="28" xfId="23" applyFont="1" applyBorder="1" applyAlignment="1">
      <alignment horizontal="center" vertical="center" wrapText="1"/>
      <protection/>
    </xf>
    <xf numFmtId="164" fontId="18" fillId="0" borderId="0" xfId="23" applyFont="1" applyAlignment="1">
      <alignment vertical="center"/>
      <protection/>
    </xf>
    <xf numFmtId="164" fontId="13" fillId="0" borderId="29" xfId="23" applyFont="1" applyBorder="1" applyAlignment="1">
      <alignment horizontal="center" vertical="center" wrapText="1"/>
      <protection/>
    </xf>
    <xf numFmtId="165" fontId="13" fillId="5" borderId="30" xfId="23" applyNumberFormat="1" applyFont="1" applyFill="1" applyBorder="1" applyAlignment="1">
      <alignment horizontal="center" vertical="center"/>
      <protection/>
    </xf>
    <xf numFmtId="166" fontId="10" fillId="0" borderId="30" xfId="23" applyNumberFormat="1" applyFont="1" applyBorder="1" applyAlignment="1">
      <alignment horizontal="center" vertical="center" wrapText="1"/>
      <protection/>
    </xf>
    <xf numFmtId="165" fontId="10" fillId="0" borderId="30" xfId="23" applyNumberFormat="1" applyFont="1" applyBorder="1" applyAlignment="1">
      <alignment horizontal="center" vertical="center"/>
      <protection/>
    </xf>
    <xf numFmtId="165" fontId="13" fillId="5" borderId="30" xfId="0" applyNumberFormat="1" applyFont="1" applyFill="1" applyBorder="1" applyAlignment="1">
      <alignment horizontal="center" vertical="center"/>
    </xf>
    <xf numFmtId="166" fontId="13" fillId="0" borderId="30" xfId="23" applyNumberFormat="1" applyFont="1" applyBorder="1" applyAlignment="1">
      <alignment horizontal="center" vertical="center"/>
      <protection/>
    </xf>
    <xf numFmtId="167" fontId="13" fillId="6" borderId="30" xfId="23" applyNumberFormat="1" applyFont="1" applyFill="1" applyBorder="1" applyAlignment="1">
      <alignment horizontal="center" vertical="center"/>
      <protection/>
    </xf>
    <xf numFmtId="164" fontId="13" fillId="4" borderId="13" xfId="23" applyFont="1" applyFill="1" applyBorder="1" applyAlignment="1">
      <alignment horizontal="center" vertical="center"/>
      <protection/>
    </xf>
    <xf numFmtId="167" fontId="13" fillId="6" borderId="10" xfId="0" applyNumberFormat="1" applyFont="1" applyFill="1" applyBorder="1" applyAlignment="1">
      <alignment horizontal="center" vertical="center"/>
    </xf>
    <xf numFmtId="164" fontId="10" fillId="4" borderId="20" xfId="23" applyFont="1" applyFill="1" applyBorder="1" applyAlignment="1">
      <alignment horizontal="left" vertical="center" wrapText="1"/>
      <protection/>
    </xf>
    <xf numFmtId="164" fontId="13" fillId="4" borderId="20" xfId="23" applyFont="1" applyFill="1" applyBorder="1" applyAlignment="1">
      <alignment horizontal="center" vertical="center"/>
      <protection/>
    </xf>
    <xf numFmtId="167" fontId="13" fillId="6" borderId="2" xfId="23" applyNumberFormat="1" applyFont="1" applyFill="1" applyBorder="1" applyAlignment="1">
      <alignment horizontal="center" vertical="center"/>
      <protection/>
    </xf>
    <xf numFmtId="166" fontId="17" fillId="0" borderId="2" xfId="23" applyNumberFormat="1" applyFont="1" applyBorder="1" applyAlignment="1">
      <alignment horizontal="center" vertical="center"/>
      <protection/>
    </xf>
    <xf numFmtId="166" fontId="17" fillId="7" borderId="2" xfId="23" applyNumberFormat="1" applyFont="1" applyFill="1" applyBorder="1" applyAlignment="1">
      <alignment horizontal="center" vertical="center"/>
      <protection/>
    </xf>
    <xf numFmtId="164" fontId="10" fillId="0" borderId="6" xfId="23" applyFont="1" applyBorder="1" applyAlignment="1">
      <alignment horizontal="center" vertical="center" wrapText="1"/>
      <protection/>
    </xf>
    <xf numFmtId="164" fontId="4" fillId="0" borderId="0" xfId="23" applyFont="1" applyAlignment="1">
      <alignment vertical="center"/>
      <protection/>
    </xf>
    <xf numFmtId="164" fontId="2" fillId="0" borderId="0" xfId="20" applyFont="1" applyAlignment="1">
      <alignment vertical="center" wrapText="1"/>
      <protection/>
    </xf>
    <xf numFmtId="164" fontId="3" fillId="0" borderId="0" xfId="20" applyFont="1" applyAlignment="1">
      <alignment horizontal="right" vertical="center"/>
      <protection/>
    </xf>
    <xf numFmtId="167" fontId="13" fillId="6" borderId="2" xfId="0" applyNumberFormat="1" applyFont="1" applyFill="1" applyBorder="1" applyAlignment="1">
      <alignment horizontal="center" vertical="center"/>
    </xf>
    <xf numFmtId="164" fontId="10" fillId="4" borderId="2" xfId="20" applyFont="1" applyFill="1" applyBorder="1" applyAlignment="1">
      <alignment horizontal="left" vertical="center" wrapText="1"/>
      <protection/>
    </xf>
    <xf numFmtId="164" fontId="10" fillId="0" borderId="31" xfId="20" applyFont="1" applyBorder="1" applyAlignment="1">
      <alignment horizontal="left" vertical="center" wrapText="1"/>
      <protection/>
    </xf>
    <xf numFmtId="164" fontId="13" fillId="0" borderId="31" xfId="20" applyFont="1" applyBorder="1" applyAlignment="1">
      <alignment horizontal="center" vertical="center" wrapText="1"/>
      <protection/>
    </xf>
    <xf numFmtId="164" fontId="10" fillId="3" borderId="32" xfId="23" applyFont="1" applyFill="1" applyBorder="1" applyAlignment="1">
      <alignment horizontal="center" vertical="center" textRotation="90" wrapText="1"/>
      <protection/>
    </xf>
    <xf numFmtId="164" fontId="12" fillId="3" borderId="11" xfId="23" applyFont="1" applyFill="1" applyBorder="1" applyAlignment="1">
      <alignment horizontal="center" vertical="center" textRotation="90" wrapText="1"/>
      <protection/>
    </xf>
    <xf numFmtId="164" fontId="10" fillId="3" borderId="11" xfId="23" applyFont="1" applyFill="1" applyBorder="1" applyAlignment="1">
      <alignment horizontal="left" vertical="center" wrapText="1"/>
      <protection/>
    </xf>
    <xf numFmtId="164" fontId="10" fillId="3" borderId="11" xfId="23" applyFont="1" applyFill="1" applyBorder="1" applyAlignment="1">
      <alignment horizontal="center" vertical="center" wrapText="1"/>
      <protection/>
    </xf>
    <xf numFmtId="164" fontId="10" fillId="3" borderId="11" xfId="23" applyFont="1" applyFill="1" applyBorder="1" applyAlignment="1">
      <alignment horizontal="center" vertical="center" textRotation="90" wrapText="1"/>
      <protection/>
    </xf>
    <xf numFmtId="164" fontId="13" fillId="3" borderId="33" xfId="23" applyFont="1" applyFill="1" applyBorder="1" applyAlignment="1">
      <alignment horizontal="right" vertical="center"/>
      <protection/>
    </xf>
    <xf numFmtId="164" fontId="14" fillId="3" borderId="18" xfId="23" applyFont="1" applyFill="1" applyBorder="1" applyAlignment="1">
      <alignment horizontal="center" vertical="center"/>
      <protection/>
    </xf>
    <xf numFmtId="164" fontId="13" fillId="3" borderId="18" xfId="23" applyFont="1" applyFill="1" applyBorder="1" applyAlignment="1">
      <alignment vertical="center"/>
      <protection/>
    </xf>
    <xf numFmtId="164" fontId="13" fillId="3" borderId="18" xfId="23" applyFont="1" applyFill="1" applyBorder="1" applyAlignment="1">
      <alignment horizontal="right" vertical="center"/>
      <protection/>
    </xf>
    <xf numFmtId="164" fontId="13" fillId="3" borderId="18" xfId="23" applyFont="1" applyFill="1" applyBorder="1" applyAlignment="1">
      <alignment horizontal="center" vertical="center"/>
      <protection/>
    </xf>
    <xf numFmtId="169" fontId="14" fillId="3" borderId="34" xfId="23" applyNumberFormat="1" applyFont="1" applyFill="1" applyBorder="1" applyAlignment="1">
      <alignment horizontal="center" vertical="center"/>
      <protection/>
    </xf>
    <xf numFmtId="169" fontId="15" fillId="3" borderId="11" xfId="23" applyNumberFormat="1" applyFont="1" applyFill="1" applyBorder="1" applyAlignment="1">
      <alignment horizontal="center" vertical="center" wrapText="1"/>
      <protection/>
    </xf>
    <xf numFmtId="164" fontId="10" fillId="3" borderId="35" xfId="23" applyFont="1" applyFill="1" applyBorder="1" applyAlignment="1">
      <alignment horizontal="center" vertical="center" wrapText="1"/>
      <protection/>
    </xf>
    <xf numFmtId="164" fontId="13" fillId="3" borderId="36" xfId="23" applyFont="1" applyFill="1" applyBorder="1" applyAlignment="1">
      <alignment horizontal="right" vertical="center"/>
      <protection/>
    </xf>
    <xf numFmtId="164" fontId="14" fillId="3" borderId="0" xfId="23" applyFont="1" applyFill="1" applyBorder="1" applyAlignment="1">
      <alignment horizontal="center" vertical="center"/>
      <protection/>
    </xf>
    <xf numFmtId="164" fontId="13" fillId="3" borderId="0" xfId="23" applyFont="1" applyFill="1" applyBorder="1" applyAlignment="1">
      <alignment vertical="center"/>
      <protection/>
    </xf>
    <xf numFmtId="164" fontId="13" fillId="3" borderId="0" xfId="23" applyFont="1" applyFill="1" applyBorder="1" applyAlignment="1">
      <alignment horizontal="right" vertical="center"/>
      <protection/>
    </xf>
    <xf numFmtId="164" fontId="13" fillId="3" borderId="0" xfId="23" applyFont="1" applyFill="1" applyBorder="1" applyAlignment="1">
      <alignment horizontal="center" vertical="center"/>
      <protection/>
    </xf>
    <xf numFmtId="169" fontId="14" fillId="3" borderId="37" xfId="23" applyNumberFormat="1" applyFont="1" applyFill="1" applyBorder="1" applyAlignment="1">
      <alignment horizontal="center" vertical="center"/>
      <protection/>
    </xf>
    <xf numFmtId="164" fontId="13" fillId="3" borderId="38" xfId="23" applyFont="1" applyFill="1" applyBorder="1" applyAlignment="1">
      <alignment horizontal="right" vertical="center"/>
      <protection/>
    </xf>
    <xf numFmtId="164" fontId="14" fillId="3" borderId="39" xfId="23" applyFont="1" applyFill="1" applyBorder="1" applyAlignment="1">
      <alignment horizontal="center" vertical="center"/>
      <protection/>
    </xf>
    <xf numFmtId="164" fontId="13" fillId="3" borderId="39" xfId="23" applyFont="1" applyFill="1" applyBorder="1" applyAlignment="1">
      <alignment vertical="center"/>
      <protection/>
    </xf>
    <xf numFmtId="164" fontId="13" fillId="3" borderId="39" xfId="23" applyFont="1" applyFill="1" applyBorder="1" applyAlignment="1">
      <alignment horizontal="right" vertical="center"/>
      <protection/>
    </xf>
    <xf numFmtId="164" fontId="13" fillId="3" borderId="39" xfId="23" applyFont="1" applyFill="1" applyBorder="1" applyAlignment="1">
      <alignment horizontal="center" vertical="center"/>
      <protection/>
    </xf>
    <xf numFmtId="169" fontId="14" fillId="3" borderId="40" xfId="23" applyNumberFormat="1" applyFont="1" applyFill="1" applyBorder="1" applyAlignment="1">
      <alignment horizontal="center" vertical="center"/>
      <protection/>
    </xf>
    <xf numFmtId="164" fontId="13" fillId="3" borderId="31" xfId="23" applyFont="1" applyFill="1" applyBorder="1" applyAlignment="1">
      <alignment horizontal="center" vertical="center" wrapText="1"/>
      <protection/>
    </xf>
    <xf numFmtId="166" fontId="13" fillId="3" borderId="31" xfId="23" applyNumberFormat="1" applyFont="1" applyFill="1" applyBorder="1" applyAlignment="1">
      <alignment horizontal="center" vertical="center" wrapText="1"/>
      <protection/>
    </xf>
    <xf numFmtId="167" fontId="13" fillId="3" borderId="31" xfId="23" applyNumberFormat="1" applyFont="1" applyFill="1" applyBorder="1" applyAlignment="1">
      <alignment horizontal="center" vertical="center" wrapText="1"/>
      <protection/>
    </xf>
    <xf numFmtId="166" fontId="16" fillId="3" borderId="41" xfId="23" applyNumberFormat="1" applyFont="1" applyFill="1" applyBorder="1" applyAlignment="1">
      <alignment horizontal="center" vertical="center" wrapText="1"/>
      <protection/>
    </xf>
    <xf numFmtId="164" fontId="19" fillId="0" borderId="20" xfId="22" applyFont="1" applyBorder="1" applyAlignment="1" applyProtection="1">
      <alignment horizontal="center" vertical="center"/>
      <protection locked="0"/>
    </xf>
    <xf numFmtId="164" fontId="0" fillId="0" borderId="0" xfId="21" applyFont="1" applyAlignment="1" applyProtection="1">
      <alignment vertical="center"/>
      <protection locked="0"/>
    </xf>
    <xf numFmtId="164" fontId="13" fillId="0" borderId="32" xfId="23" applyFont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/>
      <protection/>
    </xf>
    <xf numFmtId="164" fontId="10" fillId="0" borderId="2" xfId="23" applyFont="1" applyBorder="1" applyAlignment="1">
      <alignment horizontal="left" vertical="center" wrapText="1"/>
      <protection/>
    </xf>
    <xf numFmtId="168" fontId="13" fillId="0" borderId="2" xfId="23" applyNumberFormat="1" applyFont="1" applyBorder="1" applyAlignment="1">
      <alignment horizontal="center" vertical="center" wrapText="1"/>
      <protection/>
    </xf>
    <xf numFmtId="164" fontId="13" fillId="0" borderId="11" xfId="23" applyFont="1" applyBorder="1" applyAlignment="1">
      <alignment horizontal="center" vertical="center"/>
      <protection/>
    </xf>
    <xf numFmtId="164" fontId="10" fillId="0" borderId="11" xfId="23" applyFont="1" applyBorder="1" applyAlignment="1">
      <alignment horizontal="left" vertical="center" wrapText="1"/>
      <protection/>
    </xf>
    <xf numFmtId="168" fontId="13" fillId="0" borderId="11" xfId="23" applyNumberFormat="1" applyFont="1" applyBorder="1" applyAlignment="1">
      <alignment horizontal="center" vertical="center"/>
      <protection/>
    </xf>
    <xf numFmtId="164" fontId="13" fillId="0" borderId="11" xfId="23" applyFont="1" applyBorder="1" applyAlignment="1">
      <alignment horizontal="center" vertical="center" wrapText="1"/>
      <protection/>
    </xf>
    <xf numFmtId="164" fontId="13" fillId="0" borderId="42" xfId="23" applyFont="1" applyBorder="1" applyAlignment="1">
      <alignment horizontal="center" vertical="center" wrapText="1"/>
      <protection/>
    </xf>
    <xf numFmtId="169" fontId="13" fillId="0" borderId="42" xfId="23" applyNumberFormat="1" applyFont="1" applyBorder="1" applyAlignment="1">
      <alignment horizontal="center" vertical="center"/>
      <protection/>
    </xf>
    <xf numFmtId="166" fontId="13" fillId="0" borderId="42" xfId="23" applyNumberFormat="1" applyFont="1" applyBorder="1" applyAlignment="1">
      <alignment horizontal="center" vertical="center" wrapText="1"/>
      <protection/>
    </xf>
    <xf numFmtId="169" fontId="13" fillId="8" borderId="42" xfId="23" applyNumberFormat="1" applyFont="1" applyFill="1" applyBorder="1" applyAlignment="1">
      <alignment horizontal="center" vertical="center"/>
      <protection/>
    </xf>
    <xf numFmtId="166" fontId="13" fillId="0" borderId="42" xfId="23" applyNumberFormat="1" applyFont="1" applyBorder="1" applyAlignment="1">
      <alignment horizontal="center" vertical="center"/>
      <protection/>
    </xf>
    <xf numFmtId="167" fontId="13" fillId="6" borderId="42" xfId="23" applyNumberFormat="1" applyFont="1" applyFill="1" applyBorder="1" applyAlignment="1">
      <alignment horizontal="center" vertical="center"/>
      <protection/>
    </xf>
    <xf numFmtId="167" fontId="13" fillId="6" borderId="11" xfId="23" applyNumberFormat="1" applyFont="1" applyFill="1" applyBorder="1" applyAlignment="1">
      <alignment horizontal="center" vertical="center"/>
      <protection/>
    </xf>
    <xf numFmtId="166" fontId="17" fillId="0" borderId="43" xfId="23" applyNumberFormat="1" applyFont="1" applyBorder="1" applyAlignment="1">
      <alignment horizontal="center" vertical="center"/>
      <protection/>
    </xf>
    <xf numFmtId="166" fontId="17" fillId="9" borderId="11" xfId="23" applyNumberFormat="1" applyFont="1" applyFill="1" applyBorder="1" applyAlignment="1">
      <alignment horizontal="center" vertical="center"/>
      <protection/>
    </xf>
    <xf numFmtId="164" fontId="10" fillId="0" borderId="35" xfId="23" applyFont="1" applyBorder="1" applyAlignment="1">
      <alignment horizontal="center" vertical="center" wrapText="1"/>
      <protection/>
    </xf>
    <xf numFmtId="164" fontId="13" fillId="0" borderId="44" xfId="23" applyFont="1" applyBorder="1" applyAlignment="1">
      <alignment horizontal="center" vertical="center" wrapText="1"/>
      <protection/>
    </xf>
    <xf numFmtId="169" fontId="13" fillId="8" borderId="44" xfId="23" applyNumberFormat="1" applyFont="1" applyFill="1" applyBorder="1" applyAlignment="1">
      <alignment horizontal="center" vertical="center"/>
      <protection/>
    </xf>
    <xf numFmtId="166" fontId="13" fillId="0" borderId="44" xfId="23" applyNumberFormat="1" applyFont="1" applyBorder="1" applyAlignment="1">
      <alignment horizontal="center" vertical="center" wrapText="1"/>
      <protection/>
    </xf>
    <xf numFmtId="169" fontId="13" fillId="0" borderId="44" xfId="23" applyNumberFormat="1" applyFont="1" applyBorder="1" applyAlignment="1">
      <alignment horizontal="center" vertical="center"/>
      <protection/>
    </xf>
    <xf numFmtId="169" fontId="13" fillId="8" borderId="44" xfId="0" applyNumberFormat="1" applyFont="1" applyFill="1" applyBorder="1" applyAlignment="1">
      <alignment horizontal="center" vertical="center"/>
    </xf>
    <xf numFmtId="166" fontId="13" fillId="0" borderId="44" xfId="23" applyNumberFormat="1" applyFont="1" applyBorder="1" applyAlignment="1">
      <alignment horizontal="center" vertical="center"/>
      <protection/>
    </xf>
    <xf numFmtId="167" fontId="13" fillId="6" borderId="44" xfId="23" applyNumberFormat="1" applyFont="1" applyFill="1" applyBorder="1" applyAlignment="1">
      <alignment horizontal="center" vertical="center"/>
      <protection/>
    </xf>
    <xf numFmtId="164" fontId="13" fillId="0" borderId="31" xfId="23" applyFont="1" applyBorder="1" applyAlignment="1">
      <alignment horizontal="center" vertical="center" wrapText="1"/>
      <protection/>
    </xf>
    <xf numFmtId="169" fontId="13" fillId="8" borderId="31" xfId="23" applyNumberFormat="1" applyFont="1" applyFill="1" applyBorder="1" applyAlignment="1">
      <alignment horizontal="center" vertical="center"/>
      <protection/>
    </xf>
    <xf numFmtId="166" fontId="10" fillId="0" borderId="31" xfId="23" applyNumberFormat="1" applyFont="1" applyBorder="1" applyAlignment="1">
      <alignment horizontal="center" vertical="center" wrapText="1"/>
      <protection/>
    </xf>
    <xf numFmtId="169" fontId="10" fillId="0" borderId="31" xfId="23" applyNumberFormat="1" applyFont="1" applyBorder="1" applyAlignment="1">
      <alignment horizontal="center" vertical="center"/>
      <protection/>
    </xf>
    <xf numFmtId="169" fontId="13" fillId="8" borderId="31" xfId="0" applyNumberFormat="1" applyFont="1" applyFill="1" applyBorder="1" applyAlignment="1">
      <alignment horizontal="center" vertical="center"/>
    </xf>
    <xf numFmtId="166" fontId="13" fillId="0" borderId="31" xfId="23" applyNumberFormat="1" applyFont="1" applyBorder="1" applyAlignment="1">
      <alignment horizontal="center" vertical="center"/>
      <protection/>
    </xf>
    <xf numFmtId="167" fontId="13" fillId="6" borderId="31" xfId="23" applyNumberFormat="1" applyFont="1" applyFill="1" applyBorder="1" applyAlignment="1">
      <alignment horizontal="center" vertical="center"/>
      <protection/>
    </xf>
    <xf numFmtId="168" fontId="13" fillId="0" borderId="11" xfId="23" applyNumberFormat="1" applyFont="1" applyBorder="1" applyAlignment="1">
      <alignment horizontal="center" vertical="center" wrapText="1"/>
      <protection/>
    </xf>
    <xf numFmtId="169" fontId="13" fillId="8" borderId="42" xfId="0" applyNumberFormat="1" applyFont="1" applyFill="1" applyBorder="1" applyAlignment="1">
      <alignment horizontal="center" vertical="center"/>
    </xf>
    <xf numFmtId="167" fontId="13" fillId="6" borderId="42" xfId="0" applyNumberFormat="1" applyFont="1" applyFill="1" applyBorder="1" applyAlignment="1">
      <alignment horizontal="center" vertical="center"/>
    </xf>
    <xf numFmtId="167" fontId="13" fillId="6" borderId="44" xfId="0" applyNumberFormat="1" applyFont="1" applyFill="1" applyBorder="1" applyAlignment="1">
      <alignment horizontal="center" vertical="center"/>
    </xf>
    <xf numFmtId="167" fontId="13" fillId="6" borderId="31" xfId="0" applyNumberFormat="1" applyFont="1" applyFill="1" applyBorder="1" applyAlignment="1">
      <alignment horizontal="center" vertical="center"/>
    </xf>
    <xf numFmtId="164" fontId="5" fillId="0" borderId="44" xfId="23" applyFont="1" applyBorder="1" applyAlignment="1">
      <alignment horizontal="center" vertical="center"/>
      <protection/>
    </xf>
    <xf numFmtId="164" fontId="10" fillId="0" borderId="44" xfId="23" applyFont="1" applyBorder="1" applyAlignment="1">
      <alignment horizontal="left" vertical="center" wrapText="1"/>
      <protection/>
    </xf>
    <xf numFmtId="168" fontId="13" fillId="0" borderId="44" xfId="23" applyNumberFormat="1" applyFont="1" applyBorder="1" applyAlignment="1">
      <alignment horizontal="center" vertical="center" wrapText="1"/>
      <protection/>
    </xf>
    <xf numFmtId="164" fontId="13" fillId="0" borderId="44" xfId="23" applyFont="1" applyBorder="1" applyAlignment="1">
      <alignment horizontal="center" vertical="center"/>
      <protection/>
    </xf>
    <xf numFmtId="168" fontId="13" fillId="0" borderId="44" xfId="23" applyNumberFormat="1" applyFont="1" applyBorder="1" applyAlignment="1">
      <alignment horizontal="center" vertical="center"/>
      <protection/>
    </xf>
    <xf numFmtId="167" fontId="13" fillId="6" borderId="11" xfId="0" applyNumberFormat="1" applyFont="1" applyFill="1" applyBorder="1" applyAlignment="1">
      <alignment horizontal="center" vertical="center"/>
    </xf>
    <xf numFmtId="164" fontId="13" fillId="0" borderId="2" xfId="23" applyFont="1" applyBorder="1" applyAlignment="1">
      <alignment horizontal="center" vertical="center"/>
      <protection/>
    </xf>
    <xf numFmtId="168" fontId="13" fillId="0" borderId="2" xfId="23" applyNumberFormat="1" applyFont="1" applyBorder="1" applyAlignment="1">
      <alignment horizontal="center" vertical="center"/>
      <protection/>
    </xf>
    <xf numFmtId="164" fontId="13" fillId="0" borderId="45" xfId="23" applyFont="1" applyBorder="1" applyAlignment="1">
      <alignment horizontal="center" vertical="center" wrapText="1"/>
      <protection/>
    </xf>
    <xf numFmtId="164" fontId="5" fillId="0" borderId="46" xfId="23" applyFont="1" applyBorder="1" applyAlignment="1">
      <alignment horizontal="center" vertical="center"/>
      <protection/>
    </xf>
    <xf numFmtId="164" fontId="10" fillId="0" borderId="47" xfId="23" applyFont="1" applyBorder="1" applyAlignment="1">
      <alignment horizontal="left" vertical="center" wrapText="1"/>
      <protection/>
    </xf>
    <xf numFmtId="168" fontId="13" fillId="0" borderId="47" xfId="23" applyNumberFormat="1" applyFont="1" applyBorder="1" applyAlignment="1">
      <alignment horizontal="center" vertical="center" wrapText="1"/>
      <protection/>
    </xf>
    <xf numFmtId="164" fontId="13" fillId="0" borderId="47" xfId="23" applyFont="1" applyBorder="1" applyAlignment="1">
      <alignment horizontal="center" vertical="center"/>
      <protection/>
    </xf>
    <xf numFmtId="168" fontId="13" fillId="0" borderId="47" xfId="23" applyNumberFormat="1" applyFont="1" applyBorder="1" applyAlignment="1">
      <alignment horizontal="center" vertical="center"/>
      <protection/>
    </xf>
    <xf numFmtId="164" fontId="13" fillId="0" borderId="47" xfId="23" applyFont="1" applyBorder="1" applyAlignment="1">
      <alignment horizontal="center" vertical="center" wrapText="1"/>
      <protection/>
    </xf>
    <xf numFmtId="166" fontId="17" fillId="0" borderId="43" xfId="23" applyNumberFormat="1" applyFont="1" applyBorder="1" applyAlignment="1">
      <alignment horizontal="center" vertical="center" wrapText="1"/>
      <protection/>
    </xf>
    <xf numFmtId="164" fontId="3" fillId="0" borderId="0" xfId="23" applyFont="1" applyAlignment="1">
      <alignment horizontal="left" vertical="center"/>
      <protection/>
    </xf>
    <xf numFmtId="164" fontId="20" fillId="0" borderId="0" xfId="23" applyFont="1" applyAlignment="1">
      <alignment vertical="center"/>
      <protection/>
    </xf>
    <xf numFmtId="164" fontId="21" fillId="2" borderId="0" xfId="23" applyFont="1" applyFill="1" applyBorder="1" applyAlignment="1">
      <alignment horizontal="center" vertical="top" shrinkToFit="1"/>
      <protection/>
    </xf>
    <xf numFmtId="164" fontId="10" fillId="3" borderId="48" xfId="23" applyFont="1" applyFill="1" applyBorder="1" applyAlignment="1">
      <alignment horizontal="center" vertical="center" textRotation="90" wrapText="1"/>
      <protection/>
    </xf>
    <xf numFmtId="164" fontId="12" fillId="3" borderId="27" xfId="23" applyFont="1" applyFill="1" applyBorder="1" applyAlignment="1">
      <alignment horizontal="center" vertical="center" textRotation="90" wrapText="1"/>
      <protection/>
    </xf>
    <xf numFmtId="164" fontId="10" fillId="3" borderId="27" xfId="23" applyFont="1" applyFill="1" applyBorder="1" applyAlignment="1">
      <alignment horizontal="left" vertical="center" wrapText="1"/>
      <protection/>
    </xf>
    <xf numFmtId="164" fontId="10" fillId="3" borderId="27" xfId="23" applyFont="1" applyFill="1" applyBorder="1" applyAlignment="1">
      <alignment horizontal="center" vertical="center" wrapText="1"/>
      <protection/>
    </xf>
    <xf numFmtId="164" fontId="10" fillId="3" borderId="27" xfId="23" applyFont="1" applyFill="1" applyBorder="1" applyAlignment="1">
      <alignment horizontal="center" vertical="center" textRotation="90" wrapText="1"/>
      <protection/>
    </xf>
    <xf numFmtId="164" fontId="13" fillId="3" borderId="49" xfId="23" applyFont="1" applyFill="1" applyBorder="1" applyAlignment="1">
      <alignment horizontal="right" vertical="center"/>
      <protection/>
    </xf>
    <xf numFmtId="165" fontId="14" fillId="3" borderId="50" xfId="23" applyNumberFormat="1" applyFont="1" applyFill="1" applyBorder="1" applyAlignment="1">
      <alignment horizontal="center" vertical="center"/>
      <protection/>
    </xf>
    <xf numFmtId="166" fontId="16" fillId="3" borderId="51" xfId="23" applyNumberFormat="1" applyFont="1" applyFill="1" applyBorder="1" applyAlignment="1">
      <alignment horizontal="center" vertical="center" wrapText="1"/>
      <protection/>
    </xf>
    <xf numFmtId="165" fontId="13" fillId="0" borderId="52" xfId="23" applyNumberFormat="1" applyFont="1" applyBorder="1" applyAlignment="1">
      <alignment horizontal="center" vertical="center"/>
      <protection/>
    </xf>
    <xf numFmtId="165" fontId="13" fillId="0" borderId="44" xfId="23" applyNumberFormat="1" applyFont="1" applyBorder="1" applyAlignment="1">
      <alignment horizontal="center" vertical="center"/>
      <protection/>
    </xf>
    <xf numFmtId="165" fontId="13" fillId="5" borderId="21" xfId="23" applyNumberFormat="1" applyFont="1" applyFill="1" applyBorder="1" applyAlignment="1">
      <alignment horizontal="center" vertical="center"/>
      <protection/>
    </xf>
    <xf numFmtId="166" fontId="17" fillId="6" borderId="2" xfId="23" applyNumberFormat="1" applyFont="1" applyFill="1" applyBorder="1" applyAlignment="1">
      <alignment horizontal="center" vertical="center"/>
      <protection/>
    </xf>
    <xf numFmtId="164" fontId="13" fillId="0" borderId="53" xfId="23" applyFont="1" applyBorder="1" applyAlignment="1">
      <alignment horizontal="center" vertical="center" wrapText="1"/>
      <protection/>
    </xf>
    <xf numFmtId="165" fontId="13" fillId="5" borderId="54" xfId="23" applyNumberFormat="1" applyFont="1" applyFill="1" applyBorder="1" applyAlignment="1">
      <alignment horizontal="center" vertical="center"/>
      <protection/>
    </xf>
    <xf numFmtId="165" fontId="13" fillId="5" borderId="53" xfId="23" applyNumberFormat="1" applyFont="1" applyFill="1" applyBorder="1" applyAlignment="1">
      <alignment horizontal="center" vertical="center"/>
      <protection/>
    </xf>
    <xf numFmtId="166" fontId="13" fillId="0" borderId="55" xfId="23" applyNumberFormat="1" applyFont="1" applyBorder="1" applyAlignment="1">
      <alignment horizontal="center" vertical="center"/>
      <protection/>
    </xf>
    <xf numFmtId="167" fontId="13" fillId="6" borderId="55" xfId="23" applyNumberFormat="1" applyFont="1" applyFill="1" applyBorder="1" applyAlignment="1">
      <alignment horizontal="center" vertical="center"/>
      <protection/>
    </xf>
    <xf numFmtId="165" fontId="13" fillId="5" borderId="51" xfId="23" applyNumberFormat="1" applyFont="1" applyFill="1" applyBorder="1" applyAlignment="1">
      <alignment horizontal="center" vertical="center"/>
      <protection/>
    </xf>
    <xf numFmtId="165" fontId="13" fillId="5" borderId="19" xfId="23" applyNumberFormat="1" applyFont="1" applyFill="1" applyBorder="1" applyAlignment="1">
      <alignment horizontal="center" vertical="center"/>
      <protection/>
    </xf>
    <xf numFmtId="165" fontId="13" fillId="0" borderId="56" xfId="23" applyNumberFormat="1" applyFont="1" applyBorder="1" applyAlignment="1">
      <alignment horizontal="center" vertical="center"/>
      <protection/>
    </xf>
    <xf numFmtId="166" fontId="13" fillId="0" borderId="56" xfId="23" applyNumberFormat="1" applyFont="1" applyBorder="1" applyAlignment="1">
      <alignment horizontal="center" vertical="center" wrapText="1"/>
      <protection/>
    </xf>
    <xf numFmtId="165" fontId="13" fillId="5" borderId="55" xfId="23" applyNumberFormat="1" applyFont="1" applyFill="1" applyBorder="1" applyAlignment="1">
      <alignment horizontal="center" vertical="center"/>
      <protection/>
    </xf>
    <xf numFmtId="166" fontId="13" fillId="0" borderId="55" xfId="23" applyNumberFormat="1" applyFont="1" applyBorder="1" applyAlignment="1">
      <alignment horizontal="center" vertical="center" wrapText="1"/>
      <protection/>
    </xf>
    <xf numFmtId="165" fontId="13" fillId="5" borderId="55" xfId="0" applyNumberFormat="1" applyFont="1" applyFill="1" applyBorder="1" applyAlignment="1">
      <alignment horizontal="center" vertical="center"/>
    </xf>
    <xf numFmtId="165" fontId="13" fillId="0" borderId="10" xfId="23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Выездка технические1 2" xfId="21"/>
    <cellStyle name="Обычный_Лист Microsoft Excel 2" xfId="22"/>
    <cellStyle name="Excel Built-in Normal" xfId="23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2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542925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9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542925</xdr:rowOff>
    </xdr:to>
    <xdr:pic>
      <xdr:nvPicPr>
        <xdr:cNvPr id="1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7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9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20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542925</xdr:rowOff>
    </xdr:to>
    <xdr:pic>
      <xdr:nvPicPr>
        <xdr:cNvPr id="2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523875</xdr:rowOff>
    </xdr:to>
    <xdr:pic>
      <xdr:nvPicPr>
        <xdr:cNvPr id="27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142875</xdr:colOff>
      <xdr:row>1</xdr:row>
      <xdr:rowOff>533400</xdr:rowOff>
    </xdr:to>
    <xdr:pic>
      <xdr:nvPicPr>
        <xdr:cNvPr id="2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542925</xdr:rowOff>
    </xdr:to>
    <xdr:pic>
      <xdr:nvPicPr>
        <xdr:cNvPr id="7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533400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142875</xdr:colOff>
      <xdr:row>1</xdr:row>
      <xdr:rowOff>542925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542925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533400</xdr:rowOff>
    </xdr:to>
    <xdr:pic>
      <xdr:nvPicPr>
        <xdr:cNvPr id="7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171450</xdr:colOff>
      <xdr:row>1</xdr:row>
      <xdr:rowOff>542925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38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9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1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1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1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533400</xdr:rowOff>
    </xdr:to>
    <xdr:pic>
      <xdr:nvPicPr>
        <xdr:cNvPr id="1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447675</xdr:colOff>
      <xdr:row>1</xdr:row>
      <xdr:rowOff>542925</xdr:rowOff>
    </xdr:to>
    <xdr:pic>
      <xdr:nvPicPr>
        <xdr:cNvPr id="1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1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542925</xdr:rowOff>
    </xdr:to>
    <xdr:pic>
      <xdr:nvPicPr>
        <xdr:cNvPr id="1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1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19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20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2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2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533400</xdr:rowOff>
    </xdr:to>
    <xdr:pic>
      <xdr:nvPicPr>
        <xdr:cNvPr id="2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3</xdr:col>
      <xdr:colOff>381000</xdr:colOff>
      <xdr:row>1</xdr:row>
      <xdr:rowOff>542925</xdr:rowOff>
    </xdr:to>
    <xdr:pic>
      <xdr:nvPicPr>
        <xdr:cNvPr id="2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47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542925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4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5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6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7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533400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9525</xdr:rowOff>
    </xdr:from>
    <xdr:to>
      <xdr:col>3</xdr:col>
      <xdr:colOff>161925</xdr:colOff>
      <xdr:row>4</xdr:row>
      <xdr:rowOff>542925</xdr:rowOff>
    </xdr:to>
    <xdr:pic>
      <xdr:nvPicPr>
        <xdr:cNvPr id="9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workbookViewId="0" topLeftCell="A5">
      <selection activeCell="F12" sqref="F12"/>
    </sheetView>
  </sheetViews>
  <sheetFormatPr defaultColWidth="13.7109375" defaultRowHeight="15" customHeight="1"/>
  <cols>
    <col min="1" max="1" width="3.7109375" style="1" customWidth="1"/>
    <col min="2" max="2" width="7.00390625" style="1" customWidth="1"/>
    <col min="3" max="3" width="19.28125" style="1" customWidth="1"/>
    <col min="4" max="4" width="9.28125" style="1" customWidth="1"/>
    <col min="5" max="5" width="0" style="1" hidden="1" customWidth="1"/>
    <col min="6" max="6" width="27.421875" style="1" customWidth="1"/>
    <col min="7" max="7" width="9.8515625" style="1" customWidth="1"/>
    <col min="8" max="8" width="15.8515625" style="1" customWidth="1"/>
    <col min="9" max="9" width="19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7109375" style="1" customWidth="1"/>
    <col min="19" max="19" width="16.00390625" style="1" customWidth="1"/>
    <col min="20" max="20" width="0" style="1" hidden="1" customWidth="1"/>
    <col min="21" max="30" width="9.140625" style="1" customWidth="1"/>
    <col min="31" max="16384" width="14.57421875" style="1" customWidth="1"/>
  </cols>
  <sheetData>
    <row r="1" spans="1:30" ht="12.75" customHeight="1" hidden="1">
      <c r="A1" s="2" t="s">
        <v>0</v>
      </c>
      <c r="B1" s="3"/>
      <c r="C1" s="2"/>
      <c r="D1" s="2" t="s">
        <v>1</v>
      </c>
      <c r="E1" s="2"/>
      <c r="F1" s="2"/>
      <c r="G1" s="2" t="s">
        <v>2</v>
      </c>
      <c r="H1" s="3"/>
      <c r="I1" s="3"/>
      <c r="J1" s="2"/>
      <c r="K1" s="2"/>
      <c r="L1" s="2"/>
      <c r="M1" s="2"/>
      <c r="N1" s="2"/>
      <c r="O1" s="2"/>
      <c r="P1" s="2" t="s">
        <v>3</v>
      </c>
      <c r="Q1" s="2" t="s">
        <v>4</v>
      </c>
      <c r="R1" s="2"/>
      <c r="S1" s="2" t="s">
        <v>5</v>
      </c>
      <c r="T1" s="3"/>
      <c r="U1" s="3"/>
      <c r="V1" s="4"/>
      <c r="W1" s="4"/>
      <c r="X1" s="4"/>
      <c r="Y1" s="4"/>
      <c r="Z1" s="4"/>
      <c r="AA1" s="4"/>
      <c r="AB1" s="4"/>
      <c r="AC1" s="4"/>
      <c r="AD1" s="4"/>
    </row>
    <row r="2" spans="1:30" s="8" customFormat="1" ht="4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30" customHeight="1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 customHeight="1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.75" customHeight="1">
      <c r="A6" s="14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17" t="s">
        <v>10</v>
      </c>
      <c r="B8" s="18"/>
      <c r="C8" s="19"/>
      <c r="D8" s="19"/>
      <c r="E8" s="19"/>
      <c r="F8" s="19"/>
      <c r="G8" s="19"/>
      <c r="H8" s="20"/>
      <c r="I8" s="18"/>
      <c r="J8" s="18"/>
      <c r="K8" s="18"/>
      <c r="L8" s="18"/>
      <c r="M8" s="18"/>
      <c r="N8" s="18"/>
      <c r="O8" s="18"/>
      <c r="P8" s="18"/>
      <c r="Q8" s="21"/>
      <c r="R8" s="21"/>
      <c r="S8" s="18" t="s">
        <v>11</v>
      </c>
      <c r="T8" s="18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 customHeight="1">
      <c r="A9" s="22" t="s">
        <v>12</v>
      </c>
      <c r="B9" s="23" t="s">
        <v>13</v>
      </c>
      <c r="C9" s="24" t="s">
        <v>14</v>
      </c>
      <c r="D9" s="25" t="s">
        <v>15</v>
      </c>
      <c r="E9" s="26" t="s">
        <v>16</v>
      </c>
      <c r="F9" s="24" t="s">
        <v>17</v>
      </c>
      <c r="G9" s="25" t="s">
        <v>15</v>
      </c>
      <c r="H9" s="25" t="s">
        <v>18</v>
      </c>
      <c r="I9" s="25" t="s">
        <v>19</v>
      </c>
      <c r="J9" s="26" t="s">
        <v>20</v>
      </c>
      <c r="K9" s="27" t="s">
        <v>21</v>
      </c>
      <c r="L9" s="28">
        <v>15</v>
      </c>
      <c r="M9" s="29" t="s">
        <v>22</v>
      </c>
      <c r="N9" s="30" t="s">
        <v>23</v>
      </c>
      <c r="O9" s="30"/>
      <c r="P9" s="29">
        <v>1</v>
      </c>
      <c r="Q9" s="31" t="s">
        <v>24</v>
      </c>
      <c r="R9" s="32">
        <v>0.020833333333333332</v>
      </c>
      <c r="S9" s="33" t="s">
        <v>25</v>
      </c>
      <c r="T9" s="34" t="s">
        <v>26</v>
      </c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35" t="s">
        <v>27</v>
      </c>
      <c r="L10" s="36">
        <v>15</v>
      </c>
      <c r="M10" s="37" t="s">
        <v>22</v>
      </c>
      <c r="N10" s="38"/>
      <c r="O10" s="38"/>
      <c r="P10" s="37"/>
      <c r="Q10" s="39"/>
      <c r="R10" s="40"/>
      <c r="S10" s="33"/>
      <c r="T10" s="34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39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41" t="s">
        <v>28</v>
      </c>
      <c r="L11" s="42" t="s">
        <v>29</v>
      </c>
      <c r="M11" s="42" t="s">
        <v>30</v>
      </c>
      <c r="N11" s="42" t="s">
        <v>31</v>
      </c>
      <c r="O11" s="42" t="s">
        <v>32</v>
      </c>
      <c r="P11" s="43" t="s">
        <v>33</v>
      </c>
      <c r="Q11" s="43" t="s">
        <v>34</v>
      </c>
      <c r="R11" s="44" t="s">
        <v>35</v>
      </c>
      <c r="S11" s="33"/>
      <c r="T11" s="34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8.75" customHeight="1">
      <c r="A12" s="45">
        <v>1</v>
      </c>
      <c r="B12" s="46">
        <v>214</v>
      </c>
      <c r="C12" s="47" t="s">
        <v>36</v>
      </c>
      <c r="D12" s="48" t="s">
        <v>37</v>
      </c>
      <c r="E12" s="49"/>
      <c r="F12" s="47" t="s">
        <v>38</v>
      </c>
      <c r="G12" s="50" t="s">
        <v>39</v>
      </c>
      <c r="H12" s="51" t="s">
        <v>40</v>
      </c>
      <c r="I12" s="51" t="s">
        <v>41</v>
      </c>
      <c r="J12" s="52">
        <v>1</v>
      </c>
      <c r="K12" s="53">
        <v>0.3819444444444444</v>
      </c>
      <c r="L12" s="54">
        <v>0.42652777777777784</v>
      </c>
      <c r="M12" s="53">
        <v>0.42922453703703706</v>
      </c>
      <c r="N12" s="55">
        <f>M12-L12</f>
        <v>0.0026967592592592182</v>
      </c>
      <c r="O12" s="56">
        <f>L12-K12</f>
        <v>0.04458333333333342</v>
      </c>
      <c r="P12" s="57">
        <f>$L$9/O12/24</f>
        <v>14.01869158878502</v>
      </c>
      <c r="Q12" s="58">
        <f>SUM($L$9:$L$10)/R12/24</f>
        <v>13.240161824200058</v>
      </c>
      <c r="R12" s="59">
        <f>SUM(O12:O13)</f>
        <v>0.09440972222222233</v>
      </c>
      <c r="S12" s="60">
        <f>SUM(N12:N13)+R12</f>
        <v>0.10046296296296303</v>
      </c>
      <c r="T12" s="61">
        <v>3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8.75" customHeight="1">
      <c r="A13" s="45"/>
      <c r="B13" s="46"/>
      <c r="C13" s="46"/>
      <c r="D13" s="48"/>
      <c r="E13" s="49"/>
      <c r="F13" s="49"/>
      <c r="G13" s="49"/>
      <c r="H13" s="49"/>
      <c r="I13" s="49"/>
      <c r="J13" s="63">
        <v>2</v>
      </c>
      <c r="K13" s="64">
        <f>M12+$R$9</f>
        <v>0.45005787037037037</v>
      </c>
      <c r="L13" s="65">
        <v>0.4998842592592593</v>
      </c>
      <c r="M13" s="66">
        <v>0.5032407407407408</v>
      </c>
      <c r="N13" s="67">
        <f>M13-L13</f>
        <v>0.003356481481481488</v>
      </c>
      <c r="O13" s="68">
        <f>L13-K13</f>
        <v>0.049826388888888906</v>
      </c>
      <c r="P13" s="69">
        <f>$L$10/O13/24</f>
        <v>12.543554006968636</v>
      </c>
      <c r="Q13" s="58"/>
      <c r="R13" s="59"/>
      <c r="S13" s="59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ht="30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8.5" customHeight="1">
      <c r="A15" s="70"/>
      <c r="B15" s="70"/>
      <c r="C15" s="70" t="s">
        <v>42</v>
      </c>
      <c r="D15" s="70"/>
      <c r="E15" s="70"/>
      <c r="F15" s="70"/>
      <c r="G15" s="70" t="s">
        <v>43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23.25" customHeight="1">
      <c r="A16" s="70"/>
      <c r="B16" s="70"/>
      <c r="C16" s="70" t="s">
        <v>44</v>
      </c>
      <c r="D16" s="70"/>
      <c r="E16" s="70"/>
      <c r="F16" s="70"/>
      <c r="G16" s="70" t="s">
        <v>45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</sheetData>
  <sheetProtection selectLockedCells="1" selectUnlockedCells="1"/>
  <mergeCells count="31">
    <mergeCell ref="A3:T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</mergeCells>
  <conditionalFormatting sqref="N12:N13">
    <cfRule type="cellIs" priority="1" dxfId="0" operator="greaterThan" stopIfTrue="1">
      <formula>0.01388888889</formula>
    </cfRule>
  </conditionalFormatting>
  <conditionalFormatting sqref="P12:P13 Q12 R13:S13">
    <cfRule type="cellIs" priority="2" dxfId="0" operator="greaterThan" stopIfTrue="1">
      <formula>16</formula>
    </cfRule>
  </conditionalFormatting>
  <printOptions/>
  <pageMargins left="0.7" right="0.7" top="0.75" bottom="0.75" header="0" footer="0.5118055555555555"/>
  <pageSetup horizontalDpi="300" verticalDpi="300" orientation="landscape"/>
  <headerFooter alignWithMargins="0">
    <oddHeader>&amp;R&amp;"Calibri,Обычный"&amp;11©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6"/>
  <sheetViews>
    <sheetView zoomScale="80" zoomScaleNormal="80" workbookViewId="0" topLeftCell="A3">
      <selection activeCell="F16" sqref="F16"/>
    </sheetView>
  </sheetViews>
  <sheetFormatPr defaultColWidth="13.7109375" defaultRowHeight="15" customHeight="1"/>
  <cols>
    <col min="1" max="1" width="3.7109375" style="71" customWidth="1"/>
    <col min="2" max="2" width="7.00390625" style="71" customWidth="1"/>
    <col min="3" max="3" width="19.28125" style="71" customWidth="1"/>
    <col min="4" max="4" width="9.28125" style="71" customWidth="1"/>
    <col min="5" max="5" width="0" style="71" hidden="1" customWidth="1"/>
    <col min="6" max="6" width="31.8515625" style="71" customWidth="1"/>
    <col min="7" max="7" width="9.8515625" style="71" customWidth="1"/>
    <col min="8" max="8" width="15.8515625" style="71" customWidth="1"/>
    <col min="9" max="9" width="19.00390625" style="71" customWidth="1"/>
    <col min="10" max="10" width="3.7109375" style="71" customWidth="1"/>
    <col min="11" max="11" width="9.7109375" style="71" customWidth="1"/>
    <col min="12" max="12" width="10.7109375" style="71" customWidth="1"/>
    <col min="13" max="13" width="10.421875" style="71" customWidth="1"/>
    <col min="14" max="17" width="9.7109375" style="71" customWidth="1"/>
    <col min="18" max="18" width="12.7109375" style="71" customWidth="1"/>
    <col min="19" max="19" width="16.140625" style="71" customWidth="1"/>
    <col min="20" max="20" width="6.8515625" style="71" customWidth="1"/>
    <col min="21" max="30" width="9.140625" style="71" customWidth="1"/>
    <col min="31" max="16384" width="14.57421875" style="71" customWidth="1"/>
  </cols>
  <sheetData>
    <row r="1" spans="1:30" ht="12.75" customHeight="1" hidden="1">
      <c r="A1" s="72" t="s">
        <v>0</v>
      </c>
      <c r="B1" s="73"/>
      <c r="C1" s="72"/>
      <c r="D1" s="72" t="s">
        <v>1</v>
      </c>
      <c r="E1" s="72"/>
      <c r="F1" s="72"/>
      <c r="G1" s="72" t="s">
        <v>2</v>
      </c>
      <c r="H1" s="73"/>
      <c r="I1" s="73"/>
      <c r="J1" s="72"/>
      <c r="K1" s="72"/>
      <c r="L1" s="72"/>
      <c r="M1" s="72"/>
      <c r="N1" s="72"/>
      <c r="O1" s="72"/>
      <c r="P1" s="72" t="s">
        <v>3</v>
      </c>
      <c r="Q1" s="72" t="s">
        <v>4</v>
      </c>
      <c r="R1" s="72"/>
      <c r="S1" s="72" t="s">
        <v>5</v>
      </c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</row>
    <row r="2" spans="1:30" ht="4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30" customHeight="1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.75" customHeight="1">
      <c r="A5" s="77" t="s">
        <v>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15.75" customHeight="1">
      <c r="A6" s="79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13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0" ht="12.75" customHeight="1">
      <c r="A8" s="82" t="s">
        <v>10</v>
      </c>
      <c r="B8" s="83"/>
      <c r="C8" s="84"/>
      <c r="D8" s="84"/>
      <c r="E8" s="84"/>
      <c r="F8" s="84"/>
      <c r="G8" s="84"/>
      <c r="H8" s="85"/>
      <c r="I8" s="83"/>
      <c r="J8" s="83"/>
      <c r="K8" s="83"/>
      <c r="L8" s="83"/>
      <c r="M8" s="83"/>
      <c r="N8" s="83"/>
      <c r="O8" s="83"/>
      <c r="P8" s="83"/>
      <c r="Q8" s="86"/>
      <c r="R8" s="86"/>
      <c r="S8" s="83" t="s">
        <v>11</v>
      </c>
      <c r="T8" s="83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2.75" customHeight="1">
      <c r="A9" s="87" t="s">
        <v>12</v>
      </c>
      <c r="B9" s="88" t="s">
        <v>13</v>
      </c>
      <c r="C9" s="89" t="s">
        <v>14</v>
      </c>
      <c r="D9" s="90" t="s">
        <v>15</v>
      </c>
      <c r="E9" s="91" t="s">
        <v>16</v>
      </c>
      <c r="F9" s="89" t="s">
        <v>17</v>
      </c>
      <c r="G9" s="90" t="s">
        <v>15</v>
      </c>
      <c r="H9" s="90" t="s">
        <v>18</v>
      </c>
      <c r="I9" s="90" t="s">
        <v>19</v>
      </c>
      <c r="J9" s="91" t="s">
        <v>20</v>
      </c>
      <c r="K9" s="92" t="s">
        <v>21</v>
      </c>
      <c r="L9" s="93">
        <v>20</v>
      </c>
      <c r="M9" s="94" t="s">
        <v>22</v>
      </c>
      <c r="N9" s="95" t="s">
        <v>23</v>
      </c>
      <c r="O9" s="95"/>
      <c r="P9" s="94">
        <v>1</v>
      </c>
      <c r="Q9" s="96" t="s">
        <v>24</v>
      </c>
      <c r="R9" s="97">
        <v>0.020833333333333332</v>
      </c>
      <c r="S9" s="98" t="s">
        <v>25</v>
      </c>
      <c r="T9" s="99" t="s">
        <v>26</v>
      </c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2.7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100" t="s">
        <v>27</v>
      </c>
      <c r="L10" s="101">
        <v>20</v>
      </c>
      <c r="M10" s="102" t="s">
        <v>22</v>
      </c>
      <c r="N10" s="103"/>
      <c r="O10" s="103"/>
      <c r="P10" s="102"/>
      <c r="Q10" s="104"/>
      <c r="R10" s="105"/>
      <c r="S10" s="98"/>
      <c r="T10" s="99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39.75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106" t="s">
        <v>28</v>
      </c>
      <c r="L11" s="107" t="s">
        <v>29</v>
      </c>
      <c r="M11" s="107" t="s">
        <v>30</v>
      </c>
      <c r="N11" s="107" t="s">
        <v>31</v>
      </c>
      <c r="O11" s="107" t="s">
        <v>32</v>
      </c>
      <c r="P11" s="108" t="s">
        <v>33</v>
      </c>
      <c r="Q11" s="108" t="s">
        <v>34</v>
      </c>
      <c r="R11" s="109" t="s">
        <v>35</v>
      </c>
      <c r="S11" s="98"/>
      <c r="T11" s="99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s="127" customFormat="1" ht="18.75" customHeight="1">
      <c r="A12" s="110">
        <v>1</v>
      </c>
      <c r="B12" s="111">
        <v>311</v>
      </c>
      <c r="C12" s="112" t="s">
        <v>47</v>
      </c>
      <c r="D12" s="113" t="s">
        <v>48</v>
      </c>
      <c r="E12" s="114"/>
      <c r="F12" s="112" t="s">
        <v>49</v>
      </c>
      <c r="G12" s="115" t="s">
        <v>50</v>
      </c>
      <c r="H12" s="110" t="s">
        <v>51</v>
      </c>
      <c r="I12" s="110" t="s">
        <v>52</v>
      </c>
      <c r="J12" s="116">
        <v>1</v>
      </c>
      <c r="K12" s="117">
        <v>0.4583333333333333</v>
      </c>
      <c r="L12" s="118">
        <v>0.513287037037037</v>
      </c>
      <c r="M12" s="117">
        <v>0.5179050925925927</v>
      </c>
      <c r="N12" s="119">
        <f>M12-L12</f>
        <v>0.004618055555555611</v>
      </c>
      <c r="O12" s="120">
        <f>L12-K12</f>
        <v>0.05495370370370373</v>
      </c>
      <c r="P12" s="121">
        <f>$L$9/O12/24</f>
        <v>15.1642796967144</v>
      </c>
      <c r="Q12" s="122">
        <f>SUM($L$9:$L$10)/R12/24</f>
        <v>15.46557834819032</v>
      </c>
      <c r="R12" s="123">
        <f>SUM(O12:O13)</f>
        <v>0.10776620370370366</v>
      </c>
      <c r="S12" s="124">
        <f>SUM(N12:N13)+R12</f>
        <v>0.11680555555555555</v>
      </c>
      <c r="T12" s="125">
        <v>3</v>
      </c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</row>
    <row r="13" spans="1:30" s="135" customFormat="1" ht="18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28">
        <v>2</v>
      </c>
      <c r="K13" s="129">
        <f>M12+$R$9</f>
        <v>0.538738425925926</v>
      </c>
      <c r="L13" s="130">
        <v>0.591550925925926</v>
      </c>
      <c r="M13" s="131">
        <v>0.5959722222222222</v>
      </c>
      <c r="N13" s="67">
        <f>M13-L13</f>
        <v>0.004421296296296284</v>
      </c>
      <c r="O13" s="132">
        <f>L13-K13</f>
        <v>0.05281249999999993</v>
      </c>
      <c r="P13" s="133">
        <f>$L$10/O13/24</f>
        <v>15.779092702169647</v>
      </c>
      <c r="Q13" s="122"/>
      <c r="R13" s="123"/>
      <c r="S13" s="123"/>
      <c r="T13" s="125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</row>
    <row r="14" spans="1:30" s="135" customFormat="1" ht="18.75" customHeight="1">
      <c r="A14" s="136">
        <v>2</v>
      </c>
      <c r="B14" s="137">
        <v>310</v>
      </c>
      <c r="C14" s="138" t="s">
        <v>53</v>
      </c>
      <c r="D14" s="139" t="s">
        <v>54</v>
      </c>
      <c r="E14" s="140"/>
      <c r="F14" s="138" t="s">
        <v>55</v>
      </c>
      <c r="G14" s="141" t="s">
        <v>56</v>
      </c>
      <c r="H14" s="136" t="s">
        <v>51</v>
      </c>
      <c r="I14" s="136" t="s">
        <v>52</v>
      </c>
      <c r="J14" s="142">
        <v>1</v>
      </c>
      <c r="K14" s="143">
        <v>0.4583333333333333</v>
      </c>
      <c r="L14" s="144">
        <v>0.5132986111111111</v>
      </c>
      <c r="M14" s="143">
        <v>0.5199074074074075</v>
      </c>
      <c r="N14" s="145">
        <f>M14-L14</f>
        <v>0.006608796296296404</v>
      </c>
      <c r="O14" s="146">
        <f>L14-K14</f>
        <v>0.054965277777777766</v>
      </c>
      <c r="P14" s="147">
        <f>$L$9/O14/24</f>
        <v>15.161086544535694</v>
      </c>
      <c r="Q14" s="148">
        <f>SUM($L$9:$L$10)/R14/24</f>
        <v>15.5122266508672</v>
      </c>
      <c r="R14" s="149">
        <f>SUM(O14:O15)</f>
        <v>0.10744212962962946</v>
      </c>
      <c r="S14" s="150">
        <f>SUM(N14:N15)+R14</f>
        <v>0.12243055555555565</v>
      </c>
      <c r="T14" s="151">
        <v>3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</row>
    <row r="15" spans="1:30" s="160" customFormat="1" ht="18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52">
        <v>2</v>
      </c>
      <c r="K15" s="153">
        <f>M14+$R$9</f>
        <v>0.5407407407407409</v>
      </c>
      <c r="L15" s="154">
        <v>0.5932175925925925</v>
      </c>
      <c r="M15" s="155">
        <v>0.6015972222222223</v>
      </c>
      <c r="N15" s="156">
        <f>M15-L15</f>
        <v>0.008379629629629792</v>
      </c>
      <c r="O15" s="157">
        <f>L15-K15</f>
        <v>0.05247685185185169</v>
      </c>
      <c r="P15" s="158">
        <f>$L$10/O15/24</f>
        <v>15.880017644464097</v>
      </c>
      <c r="Q15" s="148"/>
      <c r="R15" s="149"/>
      <c r="S15" s="149"/>
      <c r="T15" s="151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</row>
    <row r="16" spans="1:30" ht="18.75" customHeight="1">
      <c r="A16" s="110">
        <v>3</v>
      </c>
      <c r="B16" s="111">
        <v>308</v>
      </c>
      <c r="C16" s="161" t="s">
        <v>57</v>
      </c>
      <c r="D16" s="113" t="s">
        <v>58</v>
      </c>
      <c r="E16" s="114"/>
      <c r="F16" s="161" t="s">
        <v>59</v>
      </c>
      <c r="G16" s="113" t="s">
        <v>60</v>
      </c>
      <c r="H16" s="110" t="s">
        <v>40</v>
      </c>
      <c r="I16" s="110" t="s">
        <v>61</v>
      </c>
      <c r="J16" s="142">
        <v>1</v>
      </c>
      <c r="K16" s="143">
        <v>0.4305555555555556</v>
      </c>
      <c r="L16" s="144">
        <v>0.48864583333333333</v>
      </c>
      <c r="M16" s="143">
        <v>0.49099537037037033</v>
      </c>
      <c r="N16" s="162">
        <f>M16-L16</f>
        <v>0.0023495370370369972</v>
      </c>
      <c r="O16" s="146">
        <f>L16-K16</f>
        <v>0.058090277777777755</v>
      </c>
      <c r="P16" s="163">
        <f>$L$9/O16/24</f>
        <v>14.345487148834435</v>
      </c>
      <c r="Q16" s="164">
        <f>SUM($L$9:$L$10)/R16/24</f>
        <v>14.181603309040774</v>
      </c>
      <c r="R16" s="165">
        <f>SUM(O16:O17)</f>
        <v>0.11752314814814813</v>
      </c>
      <c r="S16" s="166">
        <f>SUM(N16:N17)+R16</f>
        <v>0.12584490740740728</v>
      </c>
      <c r="T16" s="167" t="s">
        <v>62</v>
      </c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s="135" customFormat="1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69">
        <v>2</v>
      </c>
      <c r="K17" s="170">
        <f>M16+$R$9</f>
        <v>0.5118287037037037</v>
      </c>
      <c r="L17" s="171">
        <v>0.5712615740740741</v>
      </c>
      <c r="M17" s="172">
        <v>0.5772337962962962</v>
      </c>
      <c r="N17" s="173">
        <f>M17-L17</f>
        <v>0.005972222222222157</v>
      </c>
      <c r="O17" s="174">
        <f>L17-K17</f>
        <v>0.05943287037037037</v>
      </c>
      <c r="P17" s="175">
        <f>$L$10/O17/24</f>
        <v>14.021421616358325</v>
      </c>
      <c r="Q17" s="164"/>
      <c r="R17" s="165"/>
      <c r="S17" s="165"/>
      <c r="T17" s="167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</row>
    <row r="18" spans="1:30" s="8" customFormat="1" ht="18.75" customHeight="1">
      <c r="A18" s="110">
        <v>4</v>
      </c>
      <c r="B18" s="111">
        <v>303</v>
      </c>
      <c r="C18" s="112" t="s">
        <v>63</v>
      </c>
      <c r="D18" s="113" t="s">
        <v>64</v>
      </c>
      <c r="E18" s="176"/>
      <c r="F18" s="161" t="s">
        <v>65</v>
      </c>
      <c r="G18" s="113" t="s">
        <v>66</v>
      </c>
      <c r="H18" s="110" t="s">
        <v>67</v>
      </c>
      <c r="I18" s="110" t="s">
        <v>52</v>
      </c>
      <c r="J18" s="142">
        <v>1</v>
      </c>
      <c r="K18" s="143">
        <v>0.4583333333333333</v>
      </c>
      <c r="L18" s="144">
        <v>0.5132754629629629</v>
      </c>
      <c r="M18" s="143">
        <v>0.5208333333333334</v>
      </c>
      <c r="N18" s="162">
        <f>M18-L18</f>
        <v>0.007557870370370479</v>
      </c>
      <c r="O18" s="146">
        <f>L18-K18</f>
        <v>0.05494212962962958</v>
      </c>
      <c r="P18" s="163">
        <f>$L$9/O18/24</f>
        <v>15.167474194227948</v>
      </c>
      <c r="Q18" s="164">
        <f>SUM($L$9:$L$10)/R18/24</f>
        <v>15.54068638031515</v>
      </c>
      <c r="R18" s="165">
        <f>SUM(O18:O19)</f>
        <v>0.10724537037037024</v>
      </c>
      <c r="S18" s="166">
        <f>SUM(N18:N19)+R18</f>
        <v>0.12636574074074075</v>
      </c>
      <c r="T18" s="167">
        <v>3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30" s="8" customFormat="1" ht="18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28">
        <v>2</v>
      </c>
      <c r="K19" s="129">
        <f>M18+$R$9</f>
        <v>0.5416666666666667</v>
      </c>
      <c r="L19" s="130">
        <v>0.5939699074074074</v>
      </c>
      <c r="M19" s="131">
        <v>0.6055324074074074</v>
      </c>
      <c r="N19" s="67">
        <f>M19-L19</f>
        <v>0.011562500000000031</v>
      </c>
      <c r="O19" s="132">
        <f>L19-K19</f>
        <v>0.052303240740740664</v>
      </c>
      <c r="P19" s="177">
        <f>$L$10/O19/24</f>
        <v>15.93272847975218</v>
      </c>
      <c r="Q19" s="164"/>
      <c r="R19" s="165"/>
      <c r="S19" s="165"/>
      <c r="T19" s="167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</row>
    <row r="20" spans="1:30" ht="18.75" customHeight="1">
      <c r="A20" s="136">
        <v>5</v>
      </c>
      <c r="B20" s="137">
        <v>306</v>
      </c>
      <c r="C20" s="178" t="s">
        <v>68</v>
      </c>
      <c r="D20" s="139" t="s">
        <v>69</v>
      </c>
      <c r="E20" s="179"/>
      <c r="F20" s="138" t="s">
        <v>70</v>
      </c>
      <c r="G20" s="139" t="s">
        <v>71</v>
      </c>
      <c r="H20" s="136" t="s">
        <v>72</v>
      </c>
      <c r="I20" s="136" t="s">
        <v>73</v>
      </c>
      <c r="J20" s="142">
        <v>1</v>
      </c>
      <c r="K20" s="143">
        <v>0.4166666666666667</v>
      </c>
      <c r="L20" s="144">
        <v>0.46947916666666667</v>
      </c>
      <c r="M20" s="143">
        <v>0.4827314814814815</v>
      </c>
      <c r="N20" s="162">
        <f>M20-L20</f>
        <v>0.013252314814814814</v>
      </c>
      <c r="O20" s="146">
        <f>L20-K20</f>
        <v>0.052812499999999984</v>
      </c>
      <c r="P20" s="163">
        <f>$L$9/O20/24</f>
        <v>15.77909270216963</v>
      </c>
      <c r="Q20" s="180">
        <f>SUM($L$9:$L$10)/R20/24</f>
        <v>15.507215162610406</v>
      </c>
      <c r="R20" s="181">
        <f>SUM(O20:O21)</f>
        <v>0.10747685185185168</v>
      </c>
      <c r="S20" s="182">
        <f>SUM(N20:N21)+R20</f>
        <v>0.131736111111111</v>
      </c>
      <c r="T20" s="183">
        <v>3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30" ht="18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28">
        <v>2</v>
      </c>
      <c r="K21" s="129">
        <f>M20+$R$9</f>
        <v>0.5035648148148149</v>
      </c>
      <c r="L21" s="130">
        <v>0.5582291666666666</v>
      </c>
      <c r="M21" s="131">
        <v>0.569236111111111</v>
      </c>
      <c r="N21" s="67">
        <f>M21-L21</f>
        <v>0.0110069444444445</v>
      </c>
      <c r="O21" s="132">
        <f>L21-K21</f>
        <v>0.0546643518518517</v>
      </c>
      <c r="P21" s="177">
        <f>$L$10/O21/24</f>
        <v>15.244547956807155</v>
      </c>
      <c r="Q21" s="180"/>
      <c r="R21" s="181"/>
      <c r="S21" s="181"/>
      <c r="T21" s="183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0" ht="18.75" customHeight="1">
      <c r="A22" s="136">
        <v>6</v>
      </c>
      <c r="B22" s="137">
        <v>315</v>
      </c>
      <c r="C22" s="138" t="s">
        <v>74</v>
      </c>
      <c r="D22" s="139" t="s">
        <v>75</v>
      </c>
      <c r="E22" s="179"/>
      <c r="F22" s="138" t="s">
        <v>76</v>
      </c>
      <c r="G22" s="139" t="s">
        <v>75</v>
      </c>
      <c r="H22" s="136" t="s">
        <v>77</v>
      </c>
      <c r="I22" s="136" t="s">
        <v>78</v>
      </c>
      <c r="J22" s="142">
        <v>1</v>
      </c>
      <c r="K22" s="143">
        <v>0.4305555555555556</v>
      </c>
      <c r="L22" s="144">
        <v>0.48863425925925924</v>
      </c>
      <c r="M22" s="143">
        <v>0.4973842592592593</v>
      </c>
      <c r="N22" s="162">
        <f>M22-L22</f>
        <v>0.008750000000000036</v>
      </c>
      <c r="O22" s="146">
        <f>L22-K22</f>
        <v>0.05807870370370366</v>
      </c>
      <c r="P22" s="163">
        <f>$L$9/O22/24</f>
        <v>14.348345954563582</v>
      </c>
      <c r="Q22" s="180">
        <f>SUM($L$9:$L$10)/R22/24</f>
        <v>14.465092918131601</v>
      </c>
      <c r="R22" s="181">
        <f>SUM(O22:O23)</f>
        <v>0.11521990740740734</v>
      </c>
      <c r="S22" s="182">
        <f>SUM(N22:N23)+R22</f>
        <v>0.13672453703703707</v>
      </c>
      <c r="T22" s="183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</row>
    <row r="23" spans="1:30" ht="18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28">
        <v>2</v>
      </c>
      <c r="K23" s="129">
        <f>M22+$R$9</f>
        <v>0.5182175925925926</v>
      </c>
      <c r="L23" s="130">
        <v>0.5753587962962963</v>
      </c>
      <c r="M23" s="131">
        <v>0.588113425925926</v>
      </c>
      <c r="N23" s="67">
        <f>M23-L23</f>
        <v>0.012754629629629699</v>
      </c>
      <c r="O23" s="132">
        <f>L23-K23</f>
        <v>0.05714120370370368</v>
      </c>
      <c r="P23" s="177">
        <f>$L$10/O23/24</f>
        <v>14.58375531699413</v>
      </c>
      <c r="Q23" s="180"/>
      <c r="R23" s="181"/>
      <c r="S23" s="181"/>
      <c r="T23" s="183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ht="18.75" customHeight="1">
      <c r="A24" s="136">
        <v>7</v>
      </c>
      <c r="B24" s="137">
        <v>314</v>
      </c>
      <c r="C24" s="138" t="s">
        <v>79</v>
      </c>
      <c r="D24" s="139" t="s">
        <v>80</v>
      </c>
      <c r="E24" s="140"/>
      <c r="F24" s="178" t="s">
        <v>81</v>
      </c>
      <c r="G24" s="139" t="s">
        <v>82</v>
      </c>
      <c r="H24" s="136" t="s">
        <v>83</v>
      </c>
      <c r="I24" s="136" t="s">
        <v>78</v>
      </c>
      <c r="J24" s="142">
        <v>1</v>
      </c>
      <c r="K24" s="143">
        <v>0.4305555555555556</v>
      </c>
      <c r="L24" s="144">
        <v>0.48863425925925924</v>
      </c>
      <c r="M24" s="143">
        <v>0.4974074074074074</v>
      </c>
      <c r="N24" s="162">
        <f>M24-L24</f>
        <v>0.008773148148148169</v>
      </c>
      <c r="O24" s="146">
        <f>L24-K24</f>
        <v>0.05807870370370366</v>
      </c>
      <c r="P24" s="163">
        <f>$L$9/O24/24</f>
        <v>14.348345954563582</v>
      </c>
      <c r="Q24" s="180">
        <f>SUM($L$9:$L$10)/R24/24</f>
        <v>14.45637988153802</v>
      </c>
      <c r="R24" s="181">
        <f>SUM(O24:O25)</f>
        <v>0.11528935185185168</v>
      </c>
      <c r="S24" s="182">
        <f>SUM(N24:N25)+R24</f>
        <v>0.13785879629629627</v>
      </c>
      <c r="T24" s="183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18.7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28">
        <v>2</v>
      </c>
      <c r="K25" s="129">
        <f>M24+$R$9</f>
        <v>0.5182407407407408</v>
      </c>
      <c r="L25" s="130">
        <v>0.5754513888888888</v>
      </c>
      <c r="M25" s="131">
        <v>0.5892476851851852</v>
      </c>
      <c r="N25" s="67">
        <f>M25-L25</f>
        <v>0.013796296296296418</v>
      </c>
      <c r="O25" s="132">
        <f>L25-K25</f>
        <v>0.057210648148148024</v>
      </c>
      <c r="P25" s="177">
        <f>$L$10/O25/24</f>
        <v>14.566053004248465</v>
      </c>
      <c r="Q25" s="180"/>
      <c r="R25" s="181"/>
      <c r="S25" s="181"/>
      <c r="T25" s="183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29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39.75" customHeight="1">
      <c r="A27" s="184"/>
      <c r="B27" s="184"/>
      <c r="C27" s="184" t="s">
        <v>42</v>
      </c>
      <c r="D27" s="184"/>
      <c r="E27" s="184"/>
      <c r="F27" s="184"/>
      <c r="G27" s="184" t="s">
        <v>43</v>
      </c>
      <c r="H27" s="184"/>
      <c r="I27" s="184"/>
      <c r="J27" s="7"/>
      <c r="K27" s="184"/>
      <c r="L27" s="184"/>
      <c r="M27" s="184"/>
      <c r="N27" s="184"/>
      <c r="O27" s="184"/>
      <c r="P27" s="184"/>
      <c r="Q27" s="184"/>
      <c r="R27" s="184"/>
      <c r="S27" s="7"/>
      <c r="T27" s="7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34.5" customHeight="1">
      <c r="A28" s="184"/>
      <c r="B28" s="184"/>
      <c r="C28" s="184" t="s">
        <v>44</v>
      </c>
      <c r="D28" s="184"/>
      <c r="E28" s="184"/>
      <c r="F28" s="184"/>
      <c r="G28" s="184" t="s">
        <v>45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7.25" customHeight="1">
      <c r="A29" s="7"/>
      <c r="B29" s="7"/>
      <c r="C29" s="7"/>
      <c r="D29" s="7"/>
      <c r="E29" s="7"/>
      <c r="F29" s="7"/>
      <c r="G29" s="7"/>
      <c r="H29" s="7"/>
      <c r="I29" s="7"/>
      <c r="J29" s="18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3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sheetProtection selectLockedCells="1" selectUnlockedCells="1"/>
  <mergeCells count="109">
    <mergeCell ref="A3:T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</mergeCells>
  <conditionalFormatting sqref="N12:N25">
    <cfRule type="cellIs" priority="1" dxfId="0" operator="greaterThan" stopIfTrue="1">
      <formula>0.01388888889</formula>
    </cfRule>
  </conditionalFormatting>
  <conditionalFormatting sqref="P12:P25 Q12 Q14 Q16 Q18 Q20 Q22 Q24 R13:S13 R15:S15 R17:S17 R19:S19 R21:S21 R23:S23 R25:S25">
    <cfRule type="cellIs" priority="2" dxfId="0" operator="greaterThan" stopIfTrue="1">
      <formula>16</formula>
    </cfRule>
  </conditionalFormatting>
  <printOptions/>
  <pageMargins left="0.7" right="0.7" top="0.75" bottom="0.75" header="0" footer="0.5118055555555555"/>
  <pageSetup horizontalDpi="300" verticalDpi="300" orientation="landscape"/>
  <headerFooter alignWithMargins="0">
    <oddHeader>&amp;R&amp;"Calibri,Обычный"&amp;11©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5">
      <selection activeCell="F14" sqref="F14"/>
    </sheetView>
  </sheetViews>
  <sheetFormatPr defaultColWidth="13.7109375" defaultRowHeight="15" customHeight="1"/>
  <cols>
    <col min="1" max="1" width="3.7109375" style="1" customWidth="1"/>
    <col min="2" max="2" width="7.00390625" style="1" customWidth="1"/>
    <col min="3" max="3" width="19.28125" style="1" customWidth="1"/>
    <col min="4" max="4" width="9.28125" style="1" customWidth="1"/>
    <col min="5" max="5" width="0" style="1" hidden="1" customWidth="1"/>
    <col min="6" max="6" width="27.421875" style="1" customWidth="1"/>
    <col min="7" max="7" width="9.8515625" style="1" customWidth="1"/>
    <col min="8" max="8" width="15.8515625" style="1" customWidth="1"/>
    <col min="9" max="9" width="19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7109375" style="1" customWidth="1"/>
    <col min="19" max="19" width="16.140625" style="1" customWidth="1"/>
    <col min="20" max="20" width="6.8515625" style="1" customWidth="1"/>
    <col min="21" max="30" width="9.140625" style="1" customWidth="1"/>
    <col min="31" max="16384" width="14.57421875" style="1" customWidth="1"/>
  </cols>
  <sheetData>
    <row r="1" spans="1:30" ht="12.75" customHeight="1" hidden="1">
      <c r="A1" s="2" t="s">
        <v>0</v>
      </c>
      <c r="B1" s="3"/>
      <c r="C1" s="2"/>
      <c r="D1" s="2" t="s">
        <v>1</v>
      </c>
      <c r="E1" s="2"/>
      <c r="F1" s="2"/>
      <c r="G1" s="2" t="s">
        <v>2</v>
      </c>
      <c r="H1" s="3"/>
      <c r="I1" s="3"/>
      <c r="J1" s="2"/>
      <c r="K1" s="2"/>
      <c r="L1" s="2"/>
      <c r="M1" s="2"/>
      <c r="N1" s="2"/>
      <c r="O1" s="2"/>
      <c r="P1" s="2" t="s">
        <v>3</v>
      </c>
      <c r="Q1" s="2" t="s">
        <v>4</v>
      </c>
      <c r="R1" s="2"/>
      <c r="S1" s="2" t="s">
        <v>5</v>
      </c>
      <c r="T1" s="3"/>
      <c r="U1" s="3"/>
      <c r="V1" s="4"/>
      <c r="W1" s="4"/>
      <c r="X1" s="4"/>
      <c r="Y1" s="4"/>
      <c r="Z1" s="4"/>
      <c r="AA1" s="4"/>
      <c r="AB1" s="4"/>
      <c r="AC1" s="4"/>
      <c r="AD1" s="4"/>
    </row>
    <row r="2" spans="1:30" ht="43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0" customHeight="1">
      <c r="A3" s="9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 customHeight="1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.75" customHeight="1">
      <c r="A6" s="14" t="s">
        <v>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17" t="s">
        <v>10</v>
      </c>
      <c r="B8" s="18"/>
      <c r="C8" s="19"/>
      <c r="D8" s="19"/>
      <c r="E8" s="19"/>
      <c r="F8" s="19"/>
      <c r="G8" s="19"/>
      <c r="H8" s="20"/>
      <c r="I8" s="18"/>
      <c r="J8" s="18"/>
      <c r="K8" s="18"/>
      <c r="L8" s="18"/>
      <c r="M8" s="18"/>
      <c r="N8" s="18"/>
      <c r="O8" s="18"/>
      <c r="P8" s="18"/>
      <c r="Q8" s="21"/>
      <c r="R8" s="21"/>
      <c r="S8" s="18" t="s">
        <v>11</v>
      </c>
      <c r="T8" s="18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 customHeight="1">
      <c r="A9" s="22" t="s">
        <v>12</v>
      </c>
      <c r="B9" s="23" t="s">
        <v>13</v>
      </c>
      <c r="C9" s="24" t="s">
        <v>14</v>
      </c>
      <c r="D9" s="25" t="s">
        <v>15</v>
      </c>
      <c r="E9" s="26" t="s">
        <v>16</v>
      </c>
      <c r="F9" s="24" t="s">
        <v>17</v>
      </c>
      <c r="G9" s="25" t="s">
        <v>15</v>
      </c>
      <c r="H9" s="25" t="s">
        <v>18</v>
      </c>
      <c r="I9" s="25" t="s">
        <v>19</v>
      </c>
      <c r="J9" s="26" t="s">
        <v>20</v>
      </c>
      <c r="K9" s="27" t="s">
        <v>21</v>
      </c>
      <c r="L9" s="28">
        <v>30</v>
      </c>
      <c r="M9" s="29" t="s">
        <v>22</v>
      </c>
      <c r="N9" s="30" t="s">
        <v>23</v>
      </c>
      <c r="O9" s="30"/>
      <c r="P9" s="29">
        <v>1</v>
      </c>
      <c r="Q9" s="31" t="s">
        <v>24</v>
      </c>
      <c r="R9" s="32">
        <v>0.020833333333333332</v>
      </c>
      <c r="S9" s="33" t="s">
        <v>25</v>
      </c>
      <c r="T9" s="34" t="s">
        <v>26</v>
      </c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35" t="s">
        <v>27</v>
      </c>
      <c r="L10" s="36">
        <v>20</v>
      </c>
      <c r="M10" s="37" t="s">
        <v>22</v>
      </c>
      <c r="N10" s="38"/>
      <c r="O10" s="38"/>
      <c r="P10" s="37"/>
      <c r="Q10" s="39"/>
      <c r="R10" s="40"/>
      <c r="S10" s="33"/>
      <c r="T10" s="34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39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41" t="s">
        <v>28</v>
      </c>
      <c r="L11" s="42" t="s">
        <v>29</v>
      </c>
      <c r="M11" s="42" t="s">
        <v>30</v>
      </c>
      <c r="N11" s="42" t="s">
        <v>31</v>
      </c>
      <c r="O11" s="42" t="s">
        <v>32</v>
      </c>
      <c r="P11" s="43" t="s">
        <v>33</v>
      </c>
      <c r="Q11" s="43" t="s">
        <v>34</v>
      </c>
      <c r="R11" s="44" t="s">
        <v>35</v>
      </c>
      <c r="S11" s="33"/>
      <c r="T11" s="34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8.75" customHeight="1">
      <c r="A12" s="45">
        <v>1</v>
      </c>
      <c r="B12" s="46">
        <v>104</v>
      </c>
      <c r="C12" s="47" t="s">
        <v>85</v>
      </c>
      <c r="D12" s="48" t="s">
        <v>86</v>
      </c>
      <c r="E12" s="49"/>
      <c r="F12" s="47" t="s">
        <v>87</v>
      </c>
      <c r="G12" s="50" t="s">
        <v>88</v>
      </c>
      <c r="H12" s="51" t="s">
        <v>89</v>
      </c>
      <c r="I12" s="136" t="s">
        <v>78</v>
      </c>
      <c r="J12" s="52">
        <v>1</v>
      </c>
      <c r="K12" s="53">
        <v>0.3993055555555556</v>
      </c>
      <c r="L12" s="54">
        <v>0.4894907407407407</v>
      </c>
      <c r="M12" s="53">
        <v>0.49374999999999997</v>
      </c>
      <c r="N12" s="162">
        <f>M12-L12</f>
        <v>0.00425925925925924</v>
      </c>
      <c r="O12" s="56">
        <f>L12-K12</f>
        <v>0.09018518518518515</v>
      </c>
      <c r="P12" s="163">
        <f>$L$9/O12/24</f>
        <v>13.860369609856269</v>
      </c>
      <c r="Q12" s="187">
        <f>SUM($L$9:$L$10)/R12/24</f>
        <v>13.442867811799852</v>
      </c>
      <c r="R12" s="59">
        <f>SUM(O12:O13)</f>
        <v>0.15497685185185184</v>
      </c>
      <c r="S12" s="60">
        <f>SUM(N12:N13)+R12</f>
        <v>0.16402777777777783</v>
      </c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8.75" customHeight="1">
      <c r="A13" s="45"/>
      <c r="B13" s="46"/>
      <c r="C13" s="46"/>
      <c r="D13" s="48"/>
      <c r="E13" s="49"/>
      <c r="F13" s="49"/>
      <c r="G13" s="49"/>
      <c r="H13" s="49"/>
      <c r="I13" s="136"/>
      <c r="J13" s="63">
        <v>2</v>
      </c>
      <c r="K13" s="64">
        <f>M12+$R$9</f>
        <v>0.5145833333333333</v>
      </c>
      <c r="L13" s="65">
        <v>0.579375</v>
      </c>
      <c r="M13" s="66">
        <v>0.5841666666666667</v>
      </c>
      <c r="N13" s="67">
        <f>M13-L13</f>
        <v>0.0047916666666667496</v>
      </c>
      <c r="O13" s="68">
        <f>L13-K13</f>
        <v>0.06479166666666669</v>
      </c>
      <c r="P13" s="177">
        <f>$L$10/O13/24</f>
        <v>12.861736334405139</v>
      </c>
      <c r="Q13" s="187"/>
      <c r="R13" s="59"/>
      <c r="S13" s="59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ht="18.75" customHeight="1">
      <c r="A14" s="45">
        <v>2</v>
      </c>
      <c r="B14" s="46">
        <v>103</v>
      </c>
      <c r="C14" s="188" t="s">
        <v>90</v>
      </c>
      <c r="D14" s="48" t="s">
        <v>91</v>
      </c>
      <c r="E14" s="49"/>
      <c r="F14" s="189" t="s">
        <v>92</v>
      </c>
      <c r="G14" s="48" t="s">
        <v>93</v>
      </c>
      <c r="H14" s="190" t="s">
        <v>94</v>
      </c>
      <c r="I14" s="136" t="s">
        <v>78</v>
      </c>
      <c r="J14" s="52">
        <v>1</v>
      </c>
      <c r="K14" s="53">
        <v>0.3993055555555556</v>
      </c>
      <c r="L14" s="54">
        <v>0.4894907407407407</v>
      </c>
      <c r="M14" s="53">
        <v>0.4937962962962963</v>
      </c>
      <c r="N14" s="162">
        <f>M14-L14</f>
        <v>0.0043055555555555625</v>
      </c>
      <c r="O14" s="56">
        <f>L14-K14</f>
        <v>0.09018518518518515</v>
      </c>
      <c r="P14" s="163">
        <f>$L$9/O14/24</f>
        <v>13.860369609856269</v>
      </c>
      <c r="Q14" s="187">
        <f>SUM($L$9:$L$10)/R14/24</f>
        <v>13.446884805020177</v>
      </c>
      <c r="R14" s="59">
        <f>SUM(O14:O15)</f>
        <v>0.15493055555555546</v>
      </c>
      <c r="S14" s="60">
        <f>SUM(N14:N15)+R14</f>
        <v>0.1701851851851851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8.75" customHeight="1">
      <c r="A15" s="45"/>
      <c r="B15" s="46"/>
      <c r="C15" s="46"/>
      <c r="D15" s="48"/>
      <c r="E15" s="49"/>
      <c r="F15" s="189"/>
      <c r="G15" s="189"/>
      <c r="H15" s="189"/>
      <c r="I15" s="136"/>
      <c r="J15" s="63">
        <v>2</v>
      </c>
      <c r="K15" s="64">
        <f>M14+$R$9</f>
        <v>0.5146296296296297</v>
      </c>
      <c r="L15" s="65">
        <v>0.579375</v>
      </c>
      <c r="M15" s="66">
        <v>0.5903240740740741</v>
      </c>
      <c r="N15" s="67">
        <f>M15-L15</f>
        <v>0.010949074074074083</v>
      </c>
      <c r="O15" s="68">
        <f>L15-K15</f>
        <v>0.06474537037037031</v>
      </c>
      <c r="P15" s="177">
        <f>$L$10/O15/24</f>
        <v>12.870933142652854</v>
      </c>
      <c r="Q15" s="187"/>
      <c r="R15" s="59"/>
      <c r="S15" s="59"/>
      <c r="T15" s="61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30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8.5" customHeight="1">
      <c r="A17" s="70"/>
      <c r="B17" s="70"/>
      <c r="C17" s="70" t="s">
        <v>42</v>
      </c>
      <c r="D17" s="70"/>
      <c r="E17" s="70"/>
      <c r="F17" s="70"/>
      <c r="G17" s="70" t="s">
        <v>43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23.25" customHeight="1">
      <c r="A18" s="70"/>
      <c r="B18" s="70"/>
      <c r="C18" s="70" t="s">
        <v>44</v>
      </c>
      <c r="D18" s="70"/>
      <c r="E18" s="70"/>
      <c r="F18" s="70"/>
      <c r="G18" s="70" t="s">
        <v>45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 selectLockedCells="1" selectUnlockedCells="1"/>
  <mergeCells count="44">
    <mergeCell ref="A3:T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</mergeCells>
  <conditionalFormatting sqref="R13:S13 R15:S15">
    <cfRule type="cellIs" priority="1" dxfId="0" operator="greaterThan" stopIfTrue="1">
      <formula>16</formula>
    </cfRule>
  </conditionalFormatting>
  <conditionalFormatting sqref="N12:N15">
    <cfRule type="cellIs" priority="2" dxfId="0" operator="greaterThan" stopIfTrue="1">
      <formula>0.01388888889</formula>
    </cfRule>
  </conditionalFormatting>
  <conditionalFormatting sqref="P12:P15 Q12 Q14">
    <cfRule type="cellIs" priority="3" dxfId="0" operator="greaterThan" stopIfTrue="1">
      <formula>16</formula>
    </cfRule>
  </conditionalFormatting>
  <printOptions/>
  <pageMargins left="0.7" right="0.7" top="0.75" bottom="0.75" header="0" footer="0.5118055555555555"/>
  <pageSetup horizontalDpi="300" verticalDpi="300" orientation="landscape"/>
  <headerFooter alignWithMargins="0">
    <oddHeader>&amp;R&amp;"Calibri,Обычный"&amp;11©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9"/>
  <sheetViews>
    <sheetView zoomScale="90" zoomScaleNormal="90" workbookViewId="0" topLeftCell="A4">
      <selection activeCell="F32" sqref="F32"/>
    </sheetView>
  </sheetViews>
  <sheetFormatPr defaultColWidth="13.7109375" defaultRowHeight="15" customHeight="1"/>
  <cols>
    <col min="1" max="1" width="3.7109375" style="71" customWidth="1"/>
    <col min="2" max="2" width="5.8515625" style="71" customWidth="1"/>
    <col min="3" max="3" width="15.8515625" style="71" customWidth="1"/>
    <col min="4" max="4" width="9.421875" style="71" customWidth="1"/>
    <col min="5" max="5" width="0.13671875" style="71" customWidth="1"/>
    <col min="6" max="6" width="25.8515625" style="71" customWidth="1"/>
    <col min="7" max="7" width="7.7109375" style="71" customWidth="1"/>
    <col min="8" max="8" width="14.140625" style="71" customWidth="1"/>
    <col min="9" max="9" width="17.28125" style="71" customWidth="1"/>
    <col min="10" max="10" width="3.7109375" style="71" customWidth="1"/>
    <col min="11" max="11" width="9.7109375" style="71" customWidth="1"/>
    <col min="12" max="12" width="10.7109375" style="71" customWidth="1"/>
    <col min="13" max="13" width="10.421875" style="71" customWidth="1"/>
    <col min="14" max="17" width="9.7109375" style="71" customWidth="1"/>
    <col min="18" max="18" width="15.57421875" style="71" customWidth="1"/>
    <col min="19" max="19" width="9.7109375" style="71" customWidth="1"/>
    <col min="20" max="20" width="6.7109375" style="71" customWidth="1"/>
    <col min="21" max="30" width="9.140625" style="71" customWidth="1"/>
    <col min="31" max="16384" width="14.57421875" style="71" customWidth="1"/>
  </cols>
  <sheetData>
    <row r="1" spans="1:30" ht="12.75" customHeight="1" hidden="1">
      <c r="A1" s="72" t="s">
        <v>0</v>
      </c>
      <c r="B1" s="73"/>
      <c r="C1" s="72"/>
      <c r="D1" s="72" t="s">
        <v>1</v>
      </c>
      <c r="E1" s="72"/>
      <c r="F1" s="72"/>
      <c r="G1" s="72" t="s">
        <v>2</v>
      </c>
      <c r="H1" s="73"/>
      <c r="I1" s="73"/>
      <c r="J1" s="72"/>
      <c r="K1" s="72"/>
      <c r="L1" s="72"/>
      <c r="M1" s="72"/>
      <c r="N1" s="72"/>
      <c r="O1" s="72"/>
      <c r="P1" s="72" t="s">
        <v>3</v>
      </c>
      <c r="Q1" s="72" t="s">
        <v>4</v>
      </c>
      <c r="R1" s="72"/>
      <c r="S1" s="72" t="s">
        <v>5</v>
      </c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</row>
    <row r="2" spans="1:30" s="8" customFormat="1" ht="4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30" customHeight="1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5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5.75" customHeight="1">
      <c r="A5" s="77" t="s">
        <v>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s="8" customFormat="1" ht="34.5" customHeight="1">
      <c r="A6" s="79" t="s">
        <v>95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s="8" customFormat="1" ht="12.75" customHeight="1">
      <c r="A7" s="82" t="s">
        <v>10</v>
      </c>
      <c r="B7" s="83"/>
      <c r="C7" s="84"/>
      <c r="D7" s="84"/>
      <c r="E7" s="84"/>
      <c r="F7" s="84"/>
      <c r="G7" s="84"/>
      <c r="H7" s="85"/>
      <c r="I7" s="83"/>
      <c r="J7" s="83"/>
      <c r="K7" s="83"/>
      <c r="L7" s="83"/>
      <c r="M7" s="83"/>
      <c r="N7" s="83"/>
      <c r="O7" s="83"/>
      <c r="P7" s="83"/>
      <c r="Q7" s="86"/>
      <c r="S7" s="83" t="s">
        <v>11</v>
      </c>
      <c r="T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2.75" customHeight="1">
      <c r="A8" s="191" t="s">
        <v>12</v>
      </c>
      <c r="B8" s="192" t="s">
        <v>13</v>
      </c>
      <c r="C8" s="193" t="s">
        <v>14</v>
      </c>
      <c r="D8" s="194" t="s">
        <v>15</v>
      </c>
      <c r="E8" s="195" t="s">
        <v>16</v>
      </c>
      <c r="F8" s="193" t="s">
        <v>17</v>
      </c>
      <c r="G8" s="194" t="s">
        <v>15</v>
      </c>
      <c r="H8" s="194" t="s">
        <v>18</v>
      </c>
      <c r="I8" s="194" t="s">
        <v>19</v>
      </c>
      <c r="J8" s="195" t="s">
        <v>20</v>
      </c>
      <c r="K8" s="196" t="s">
        <v>21</v>
      </c>
      <c r="L8" s="197">
        <v>30</v>
      </c>
      <c r="M8" s="198" t="s">
        <v>22</v>
      </c>
      <c r="N8" s="199" t="s">
        <v>23</v>
      </c>
      <c r="O8" s="199"/>
      <c r="P8" s="198">
        <v>1</v>
      </c>
      <c r="Q8" s="200" t="s">
        <v>24</v>
      </c>
      <c r="R8" s="201">
        <v>0.020833333333333332</v>
      </c>
      <c r="S8" s="202" t="s">
        <v>25</v>
      </c>
      <c r="T8" s="203" t="s">
        <v>26</v>
      </c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ht="12.7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204" t="s">
        <v>27</v>
      </c>
      <c r="L9" s="205">
        <v>30</v>
      </c>
      <c r="M9" s="206" t="s">
        <v>22</v>
      </c>
      <c r="N9" s="207"/>
      <c r="O9" s="207"/>
      <c r="P9" s="206">
        <v>2</v>
      </c>
      <c r="Q9" s="208" t="s">
        <v>24</v>
      </c>
      <c r="R9" s="209">
        <v>0.027777777777777776</v>
      </c>
      <c r="S9" s="202"/>
      <c r="T9" s="203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2.75" customHeight="1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210" t="s">
        <v>96</v>
      </c>
      <c r="L10" s="211">
        <v>20</v>
      </c>
      <c r="M10" s="212" t="s">
        <v>22</v>
      </c>
      <c r="N10" s="213"/>
      <c r="O10" s="213"/>
      <c r="P10" s="212"/>
      <c r="Q10" s="214"/>
      <c r="R10" s="215"/>
      <c r="S10" s="202"/>
      <c r="T10" s="203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39.75" customHeigh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216" t="s">
        <v>28</v>
      </c>
      <c r="L11" s="217" t="s">
        <v>29</v>
      </c>
      <c r="M11" s="217" t="s">
        <v>30</v>
      </c>
      <c r="N11" s="217" t="s">
        <v>31</v>
      </c>
      <c r="O11" s="217" t="s">
        <v>32</v>
      </c>
      <c r="P11" s="218" t="s">
        <v>33</v>
      </c>
      <c r="Q11" s="218" t="s">
        <v>34</v>
      </c>
      <c r="R11" s="219" t="s">
        <v>35</v>
      </c>
      <c r="S11" s="202"/>
      <c r="T11" s="203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20" s="221" customFormat="1" ht="12.75" customHeight="1">
      <c r="A12" s="220" t="s">
        <v>97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</row>
    <row r="13" spans="1:30" ht="18" customHeight="1">
      <c r="A13" s="222">
        <v>1</v>
      </c>
      <c r="B13" s="223">
        <v>6</v>
      </c>
      <c r="C13" s="224" t="s">
        <v>98</v>
      </c>
      <c r="D13" s="225" t="s">
        <v>99</v>
      </c>
      <c r="E13" s="226"/>
      <c r="F13" s="227" t="s">
        <v>100</v>
      </c>
      <c r="G13" s="228" t="s">
        <v>101</v>
      </c>
      <c r="H13" s="229" t="s">
        <v>72</v>
      </c>
      <c r="I13" s="229" t="s">
        <v>73</v>
      </c>
      <c r="J13" s="230">
        <v>1</v>
      </c>
      <c r="K13" s="231">
        <v>0.3958333333333333</v>
      </c>
      <c r="L13" s="232">
        <v>0.47434027777777776</v>
      </c>
      <c r="M13" s="231">
        <v>0.47857638888888887</v>
      </c>
      <c r="N13" s="233">
        <f>M13-L13</f>
        <v>0.004236111111111107</v>
      </c>
      <c r="O13" s="234">
        <f>L13-K13</f>
        <v>0.07850694444444445</v>
      </c>
      <c r="P13" s="235">
        <f>$L$8/O13/24</f>
        <v>15.922158337019019</v>
      </c>
      <c r="Q13" s="236">
        <f>SUM($L$8:$L$10)/R13/24</f>
        <v>15.826784634829927</v>
      </c>
      <c r="R13" s="237">
        <f>SUM(O13:O15)</f>
        <v>0.2106134259259258</v>
      </c>
      <c r="S13" s="238">
        <f>SUM(N13:N15)+R13</f>
        <v>0.2319675925925926</v>
      </c>
      <c r="T13" s="239">
        <v>2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  <row r="14" spans="1:30" ht="18" customHeight="1">
      <c r="A14" s="222"/>
      <c r="B14" s="223"/>
      <c r="C14" s="223"/>
      <c r="D14" s="223"/>
      <c r="E14" s="226"/>
      <c r="F14" s="226"/>
      <c r="G14" s="226"/>
      <c r="H14" s="226"/>
      <c r="I14" s="226"/>
      <c r="J14" s="240">
        <v>2</v>
      </c>
      <c r="K14" s="241">
        <f>M13+$R$8</f>
        <v>0.4994097222222222</v>
      </c>
      <c r="L14" s="242">
        <v>0.5781134259259259</v>
      </c>
      <c r="M14" s="243">
        <v>0.5845833333333333</v>
      </c>
      <c r="N14" s="244">
        <f>M14-L14</f>
        <v>0.006469907407407494</v>
      </c>
      <c r="O14" s="245">
        <f>L14-K14</f>
        <v>0.07870370370370366</v>
      </c>
      <c r="P14" s="246">
        <f>$L$9/O14/24</f>
        <v>15.882352941176478</v>
      </c>
      <c r="Q14" s="236"/>
      <c r="R14" s="237"/>
      <c r="S14" s="238"/>
      <c r="T14" s="239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1:30" ht="18" customHeight="1">
      <c r="A15" s="222"/>
      <c r="B15" s="223"/>
      <c r="C15" s="223"/>
      <c r="D15" s="223"/>
      <c r="E15" s="226"/>
      <c r="F15" s="226"/>
      <c r="G15" s="226"/>
      <c r="H15" s="226"/>
      <c r="I15" s="226"/>
      <c r="J15" s="247">
        <v>3</v>
      </c>
      <c r="K15" s="248">
        <f>M14+$R$9</f>
        <v>0.6123611111111111</v>
      </c>
      <c r="L15" s="249">
        <v>0.6657638888888888</v>
      </c>
      <c r="M15" s="250">
        <v>0.676412037037037</v>
      </c>
      <c r="N15" s="251">
        <f>M15-L15</f>
        <v>0.010648148148148184</v>
      </c>
      <c r="O15" s="252">
        <f>L15-K15</f>
        <v>0.05340277777777769</v>
      </c>
      <c r="P15" s="253">
        <f>$L$10/O15/24</f>
        <v>15.60468140442135</v>
      </c>
      <c r="Q15" s="236"/>
      <c r="R15" s="237"/>
      <c r="S15" s="238"/>
      <c r="T15" s="239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1:30" ht="18" customHeight="1">
      <c r="A16" s="222">
        <v>2</v>
      </c>
      <c r="B16" s="223">
        <v>7</v>
      </c>
      <c r="C16" s="227" t="s">
        <v>102</v>
      </c>
      <c r="D16" s="254" t="s">
        <v>103</v>
      </c>
      <c r="E16" s="226"/>
      <c r="F16" s="227" t="s">
        <v>104</v>
      </c>
      <c r="G16" s="228" t="s">
        <v>105</v>
      </c>
      <c r="H16" s="229" t="s">
        <v>72</v>
      </c>
      <c r="I16" s="229" t="s">
        <v>106</v>
      </c>
      <c r="J16" s="230">
        <v>1</v>
      </c>
      <c r="K16" s="231">
        <v>0.3958333333333333</v>
      </c>
      <c r="L16" s="232">
        <v>0.4743981481481481</v>
      </c>
      <c r="M16" s="231">
        <v>0.47834490740740737</v>
      </c>
      <c r="N16" s="255">
        <f>M16-L16</f>
        <v>0.003946759259259247</v>
      </c>
      <c r="O16" s="234">
        <f>L16-K16</f>
        <v>0.07856481481481481</v>
      </c>
      <c r="P16" s="256">
        <f>$L$8/O16/24</f>
        <v>15.910430170889805</v>
      </c>
      <c r="Q16" s="236">
        <f>SUM($L$8:$L$10)/R16/24</f>
        <v>15.816354549947826</v>
      </c>
      <c r="R16" s="237">
        <f>SUM(O16:O18)</f>
        <v>0.21075231481481482</v>
      </c>
      <c r="S16" s="238">
        <f>SUM(N16:N18)+R16</f>
        <v>0.23244212962962962</v>
      </c>
      <c r="T16" s="239">
        <v>2</v>
      </c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ht="18" customHeight="1">
      <c r="A17" s="222"/>
      <c r="B17" s="223"/>
      <c r="C17" s="227"/>
      <c r="D17" s="227"/>
      <c r="E17" s="227"/>
      <c r="F17" s="227"/>
      <c r="G17" s="227"/>
      <c r="H17" s="227"/>
      <c r="I17" s="227"/>
      <c r="J17" s="240">
        <v>2</v>
      </c>
      <c r="K17" s="241">
        <f>M16+$R$8</f>
        <v>0.4991782407407407</v>
      </c>
      <c r="L17" s="242">
        <v>0.5780555555555555</v>
      </c>
      <c r="M17" s="243">
        <v>0.5845138888888889</v>
      </c>
      <c r="N17" s="244">
        <f>M17-L17</f>
        <v>0.006458333333333344</v>
      </c>
      <c r="O17" s="245">
        <f>L17-K17</f>
        <v>0.07887731481481486</v>
      </c>
      <c r="P17" s="257">
        <f>$L$9/O17/24</f>
        <v>15.847395451210557</v>
      </c>
      <c r="Q17" s="236"/>
      <c r="R17" s="237"/>
      <c r="S17" s="238"/>
      <c r="T17" s="239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18" customHeight="1">
      <c r="A18" s="222"/>
      <c r="B18" s="223"/>
      <c r="C18" s="227"/>
      <c r="D18" s="227"/>
      <c r="E18" s="227"/>
      <c r="F18" s="227"/>
      <c r="G18" s="227"/>
      <c r="H18" s="227"/>
      <c r="I18" s="227"/>
      <c r="J18" s="247">
        <v>3</v>
      </c>
      <c r="K18" s="248">
        <f>M17+$R$9</f>
        <v>0.6122916666666667</v>
      </c>
      <c r="L18" s="249">
        <v>0.6656018518518518</v>
      </c>
      <c r="M18" s="250">
        <v>0.676886574074074</v>
      </c>
      <c r="N18" s="251">
        <f>M18-L18</f>
        <v>0.01128472222222221</v>
      </c>
      <c r="O18" s="252">
        <f>L18-K18</f>
        <v>0.053310185185185155</v>
      </c>
      <c r="P18" s="258">
        <f>$L$10/O18/24</f>
        <v>15.631784628745123</v>
      </c>
      <c r="Q18" s="236"/>
      <c r="R18" s="237"/>
      <c r="S18" s="238"/>
      <c r="T18" s="239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20" s="221" customFormat="1" ht="12.75" customHeight="1">
      <c r="A19" s="220" t="s">
        <v>107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</row>
    <row r="20" spans="1:30" ht="18.75" customHeight="1">
      <c r="A20" s="240">
        <v>1</v>
      </c>
      <c r="B20" s="259">
        <v>8</v>
      </c>
      <c r="C20" s="260" t="s">
        <v>108</v>
      </c>
      <c r="D20" s="261" t="s">
        <v>109</v>
      </c>
      <c r="E20" s="262"/>
      <c r="F20" s="260" t="s">
        <v>110</v>
      </c>
      <c r="G20" s="263" t="s">
        <v>111</v>
      </c>
      <c r="H20" s="240" t="s">
        <v>40</v>
      </c>
      <c r="I20" s="240" t="s">
        <v>61</v>
      </c>
      <c r="J20" s="230">
        <v>1</v>
      </c>
      <c r="K20" s="231">
        <v>0.37916666666666665</v>
      </c>
      <c r="L20" s="232">
        <v>0.45755787037037043</v>
      </c>
      <c r="M20" s="231">
        <v>0.46076388888888886</v>
      </c>
      <c r="N20" s="255">
        <f>M20-L20</f>
        <v>0.0032060185185184276</v>
      </c>
      <c r="O20" s="234">
        <f>L20-K20</f>
        <v>0.07839120370370378</v>
      </c>
      <c r="P20" s="256">
        <f>$L$8/O20/24</f>
        <v>15.94566661745163</v>
      </c>
      <c r="Q20" s="264">
        <f>SUM($L$8:$L$10)/R20/24</f>
        <v>15.86864290043527</v>
      </c>
      <c r="R20" s="237">
        <f>SUM(O20:O22)</f>
        <v>0.21005787037037055</v>
      </c>
      <c r="S20" s="238">
        <f>SUM(N20:N22)+R20</f>
        <v>0.22278935185185195</v>
      </c>
      <c r="T20" s="239">
        <v>2</v>
      </c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9.5" customHeight="1">
      <c r="A21" s="240"/>
      <c r="B21" s="240"/>
      <c r="C21" s="240"/>
      <c r="D21" s="240"/>
      <c r="E21" s="262"/>
      <c r="F21" s="260"/>
      <c r="G21" s="260"/>
      <c r="H21" s="260"/>
      <c r="I21" s="260"/>
      <c r="J21" s="240">
        <v>2</v>
      </c>
      <c r="K21" s="241">
        <f>M20+$R$8</f>
        <v>0.4815972222222222</v>
      </c>
      <c r="L21" s="242">
        <v>0.5597222222222222</v>
      </c>
      <c r="M21" s="243">
        <v>0.5651388888888889</v>
      </c>
      <c r="N21" s="244">
        <f>M21-L21</f>
        <v>0.005416666666666625</v>
      </c>
      <c r="O21" s="245">
        <f>L21-K21</f>
        <v>0.07812500000000006</v>
      </c>
      <c r="P21" s="257">
        <f>$L$9/O21/24</f>
        <v>15.999999999999988</v>
      </c>
      <c r="Q21" s="264"/>
      <c r="R21" s="237"/>
      <c r="S21" s="238"/>
      <c r="T21" s="239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240"/>
      <c r="B22" s="240"/>
      <c r="C22" s="240"/>
      <c r="D22" s="240"/>
      <c r="E22" s="262"/>
      <c r="F22" s="260"/>
      <c r="G22" s="260"/>
      <c r="H22" s="260"/>
      <c r="I22" s="260"/>
      <c r="J22" s="247">
        <v>3</v>
      </c>
      <c r="K22" s="248">
        <f>M21+$R$9</f>
        <v>0.5929166666666666</v>
      </c>
      <c r="L22" s="249">
        <v>0.6464583333333334</v>
      </c>
      <c r="M22" s="250">
        <v>0.6505671296296297</v>
      </c>
      <c r="N22" s="251">
        <f>M22-L22</f>
        <v>0.0041087962962963465</v>
      </c>
      <c r="O22" s="252">
        <f>L22-K22</f>
        <v>0.05354166666666671</v>
      </c>
      <c r="P22" s="258">
        <f>$L$10/O22/24</f>
        <v>15.564202334630338</v>
      </c>
      <c r="Q22" s="264"/>
      <c r="R22" s="237"/>
      <c r="S22" s="238"/>
      <c r="T22" s="239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8" customFormat="1" ht="18" customHeight="1">
      <c r="A23" s="222">
        <v>2</v>
      </c>
      <c r="B23" s="223">
        <v>2</v>
      </c>
      <c r="C23" s="224" t="s">
        <v>112</v>
      </c>
      <c r="D23" s="225" t="s">
        <v>113</v>
      </c>
      <c r="E23" s="265"/>
      <c r="F23" s="224" t="s">
        <v>114</v>
      </c>
      <c r="G23" s="266" t="s">
        <v>115</v>
      </c>
      <c r="H23" s="229" t="s">
        <v>72</v>
      </c>
      <c r="I23" s="229" t="s">
        <v>73</v>
      </c>
      <c r="J23" s="230">
        <v>1</v>
      </c>
      <c r="K23" s="231">
        <v>0.3958333333333333</v>
      </c>
      <c r="L23" s="232">
        <v>0.47435185185185186</v>
      </c>
      <c r="M23" s="231">
        <v>0.47822916666666665</v>
      </c>
      <c r="N23" s="255">
        <f>M23-L23</f>
        <v>0.003877314814814792</v>
      </c>
      <c r="O23" s="234">
        <f>L23-K23</f>
        <v>0.07851851851851854</v>
      </c>
      <c r="P23" s="256">
        <f>$L$8/O23/24</f>
        <v>15.919811320754711</v>
      </c>
      <c r="Q23" s="264">
        <f>SUM($L$8:$L$10)/R23/24</f>
        <v>15.79726838900774</v>
      </c>
      <c r="R23" s="237">
        <f>SUM(O23:O25)</f>
        <v>0.21100694444444434</v>
      </c>
      <c r="S23" s="238">
        <f>SUM(N23:N25)+R23</f>
        <v>0.23030092592592588</v>
      </c>
      <c r="T23" s="239">
        <v>2</v>
      </c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s="8" customFormat="1" ht="18" customHeight="1">
      <c r="A24" s="222"/>
      <c r="B24" s="223"/>
      <c r="C24" s="223"/>
      <c r="D24" s="223"/>
      <c r="E24" s="223"/>
      <c r="F24" s="223"/>
      <c r="G24" s="223"/>
      <c r="H24" s="229"/>
      <c r="I24" s="229"/>
      <c r="J24" s="240">
        <v>2</v>
      </c>
      <c r="K24" s="241">
        <f>M23+$R$8</f>
        <v>0.49906249999999996</v>
      </c>
      <c r="L24" s="242">
        <v>0.5780324074074074</v>
      </c>
      <c r="M24" s="243">
        <v>0.5843634259259259</v>
      </c>
      <c r="N24" s="244">
        <f>M24-L24</f>
        <v>0.006331018518518583</v>
      </c>
      <c r="O24" s="245">
        <f>L24-K24</f>
        <v>0.07896990740740739</v>
      </c>
      <c r="P24" s="257">
        <f>$L$9/O24/24</f>
        <v>15.828814304558115</v>
      </c>
      <c r="Q24" s="264"/>
      <c r="R24" s="237"/>
      <c r="S24" s="238"/>
      <c r="T24" s="239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s="8" customFormat="1" ht="18" customHeight="1">
      <c r="A25" s="222"/>
      <c r="B25" s="223"/>
      <c r="C25" s="223"/>
      <c r="D25" s="223"/>
      <c r="E25" s="223"/>
      <c r="F25" s="223"/>
      <c r="G25" s="223"/>
      <c r="H25" s="229"/>
      <c r="I25" s="229"/>
      <c r="J25" s="247">
        <v>3</v>
      </c>
      <c r="K25" s="248">
        <f>M24+$R$9</f>
        <v>0.6121412037037037</v>
      </c>
      <c r="L25" s="249">
        <v>0.6656597222222221</v>
      </c>
      <c r="M25" s="250">
        <v>0.6747453703703703</v>
      </c>
      <c r="N25" s="251">
        <f>M25-L25</f>
        <v>0.009085648148148162</v>
      </c>
      <c r="O25" s="252">
        <f>L25-K25</f>
        <v>0.05351851851851841</v>
      </c>
      <c r="P25" s="258">
        <f>$L$10/O25/24</f>
        <v>15.570934256055395</v>
      </c>
      <c r="Q25" s="264"/>
      <c r="R25" s="237"/>
      <c r="S25" s="238"/>
      <c r="T25" s="239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18" customHeight="1">
      <c r="A26" s="222">
        <v>3</v>
      </c>
      <c r="B26" s="223">
        <v>5</v>
      </c>
      <c r="C26" s="224" t="s">
        <v>116</v>
      </c>
      <c r="D26" s="225" t="s">
        <v>117</v>
      </c>
      <c r="E26" s="265"/>
      <c r="F26" s="224" t="s">
        <v>118</v>
      </c>
      <c r="G26" s="266" t="s">
        <v>119</v>
      </c>
      <c r="H26" s="229" t="s">
        <v>72</v>
      </c>
      <c r="I26" s="229" t="s">
        <v>73</v>
      </c>
      <c r="J26" s="230">
        <v>1</v>
      </c>
      <c r="K26" s="231">
        <v>0.3958333333333333</v>
      </c>
      <c r="L26" s="232">
        <v>0.47438657407407403</v>
      </c>
      <c r="M26" s="231">
        <v>0.478287037037037</v>
      </c>
      <c r="N26" s="255">
        <f>M26-L26</f>
        <v>0.0039004629629629806</v>
      </c>
      <c r="O26" s="234">
        <f>L26-K26</f>
        <v>0.07855324074074072</v>
      </c>
      <c r="P26" s="256">
        <f>$L$8/O26/24</f>
        <v>15.912774421688527</v>
      </c>
      <c r="Q26" s="264">
        <f>SUM($L$8:$L$10)/R26/24</f>
        <v>15.854665565648233</v>
      </c>
      <c r="R26" s="237">
        <f>SUM(O26:O28)</f>
        <v>0.21024305555555545</v>
      </c>
      <c r="S26" s="238">
        <f>SUM(N26:N28)+R26</f>
        <v>0.23211805555555554</v>
      </c>
      <c r="T26" s="239">
        <v>2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18" customHeight="1">
      <c r="A27" s="222"/>
      <c r="B27" s="223"/>
      <c r="C27" s="223"/>
      <c r="D27" s="223"/>
      <c r="E27" s="223"/>
      <c r="F27" s="223"/>
      <c r="G27" s="223"/>
      <c r="H27" s="229"/>
      <c r="I27" s="229"/>
      <c r="J27" s="240">
        <v>2</v>
      </c>
      <c r="K27" s="241">
        <f>M26+$R$8</f>
        <v>0.4991203703703703</v>
      </c>
      <c r="L27" s="242">
        <v>0.5780671296296296</v>
      </c>
      <c r="M27" s="243">
        <v>0.5850925925925926</v>
      </c>
      <c r="N27" s="244">
        <f>M27-L27</f>
        <v>0.007025462962963025</v>
      </c>
      <c r="O27" s="245">
        <f>L27-K27</f>
        <v>0.07894675925925926</v>
      </c>
      <c r="P27" s="257">
        <f>$L$9/O27/24</f>
        <v>15.83345550505791</v>
      </c>
      <c r="Q27" s="264"/>
      <c r="R27" s="237"/>
      <c r="S27" s="238"/>
      <c r="T27" s="239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18" customHeight="1">
      <c r="A28" s="222"/>
      <c r="B28" s="223"/>
      <c r="C28" s="223"/>
      <c r="D28" s="223"/>
      <c r="E28" s="223"/>
      <c r="F28" s="223"/>
      <c r="G28" s="223"/>
      <c r="H28" s="229"/>
      <c r="I28" s="229"/>
      <c r="J28" s="247">
        <v>3</v>
      </c>
      <c r="K28" s="248">
        <f>M27+$R$9</f>
        <v>0.6128703703703704</v>
      </c>
      <c r="L28" s="249">
        <v>0.6656134259259259</v>
      </c>
      <c r="M28" s="250">
        <v>0.6765625</v>
      </c>
      <c r="N28" s="251">
        <f>M28-L28</f>
        <v>0.010949074074074083</v>
      </c>
      <c r="O28" s="252">
        <f>L28-K28</f>
        <v>0.052743055555555474</v>
      </c>
      <c r="P28" s="258">
        <f>$L$10/O28/24</f>
        <v>15.79986833443057</v>
      </c>
      <c r="Q28" s="264"/>
      <c r="R28" s="237"/>
      <c r="S28" s="238"/>
      <c r="T28" s="239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ht="18" customHeight="1">
      <c r="A29" s="222">
        <v>4</v>
      </c>
      <c r="B29" s="223">
        <v>4</v>
      </c>
      <c r="C29" s="224" t="s">
        <v>120</v>
      </c>
      <c r="D29" s="225" t="s">
        <v>121</v>
      </c>
      <c r="E29" s="265"/>
      <c r="F29" s="224" t="s">
        <v>122</v>
      </c>
      <c r="G29" s="266" t="s">
        <v>123</v>
      </c>
      <c r="H29" s="229" t="s">
        <v>124</v>
      </c>
      <c r="I29" s="229" t="s">
        <v>73</v>
      </c>
      <c r="J29" s="230">
        <v>1</v>
      </c>
      <c r="K29" s="231">
        <v>0.3958333333333333</v>
      </c>
      <c r="L29" s="232">
        <v>0.4743634259259259</v>
      </c>
      <c r="M29" s="231">
        <v>0.4783333333333333</v>
      </c>
      <c r="N29" s="255">
        <f>M29-L29</f>
        <v>0.00396990740740738</v>
      </c>
      <c r="O29" s="234">
        <f>L29-K29</f>
        <v>0.07853009259259258</v>
      </c>
      <c r="P29" s="256">
        <f>$L$8/O29/24</f>
        <v>15.917464996315404</v>
      </c>
      <c r="Q29" s="264">
        <f>SUM($L$8:$L$10)/R29/24</f>
        <v>15.812012737454713</v>
      </c>
      <c r="R29" s="237">
        <f>SUM(O29:O31)</f>
        <v>0.21081018518518507</v>
      </c>
      <c r="S29" s="238">
        <f>SUM(N29:N31)+R29</f>
        <v>0.2323842592592592</v>
      </c>
      <c r="T29" s="239">
        <v>2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</row>
    <row r="30" spans="1:30" ht="18" customHeight="1">
      <c r="A30" s="222"/>
      <c r="B30" s="223"/>
      <c r="C30" s="223"/>
      <c r="D30" s="223"/>
      <c r="E30" s="223"/>
      <c r="F30" s="223"/>
      <c r="G30" s="223"/>
      <c r="H30" s="229"/>
      <c r="I30" s="229"/>
      <c r="J30" s="240">
        <v>2</v>
      </c>
      <c r="K30" s="241">
        <f>M29+$R$8</f>
        <v>0.4991666666666666</v>
      </c>
      <c r="L30" s="242">
        <v>0.5780787037037036</v>
      </c>
      <c r="M30" s="243">
        <v>0.5845486111111111</v>
      </c>
      <c r="N30" s="244">
        <f>M30-L30</f>
        <v>0.006469907407407494</v>
      </c>
      <c r="O30" s="245">
        <f>L30-K30</f>
        <v>0.07891203703703703</v>
      </c>
      <c r="P30" s="257">
        <f>$L$9/O30/24</f>
        <v>15.840422411264301</v>
      </c>
      <c r="Q30" s="264"/>
      <c r="R30" s="237"/>
      <c r="S30" s="238"/>
      <c r="T30" s="239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ht="18" customHeight="1">
      <c r="A31" s="222"/>
      <c r="B31" s="223"/>
      <c r="C31" s="223"/>
      <c r="D31" s="223"/>
      <c r="E31" s="223"/>
      <c r="F31" s="223"/>
      <c r="G31" s="223"/>
      <c r="H31" s="229"/>
      <c r="I31" s="229"/>
      <c r="J31" s="247">
        <v>3</v>
      </c>
      <c r="K31" s="248">
        <f>M30+$R$9</f>
        <v>0.6123263888888889</v>
      </c>
      <c r="L31" s="249">
        <v>0.6656944444444444</v>
      </c>
      <c r="M31" s="250">
        <v>0.6768287037037036</v>
      </c>
      <c r="N31" s="251">
        <f>M31-L31</f>
        <v>0.01113425925925926</v>
      </c>
      <c r="O31" s="252">
        <f>L31-K31</f>
        <v>0.05336805555555546</v>
      </c>
      <c r="P31" s="258">
        <f>$L$10/O31/24</f>
        <v>15.614834092387795</v>
      </c>
      <c r="Q31" s="264"/>
      <c r="R31" s="237"/>
      <c r="S31" s="238"/>
      <c r="T31" s="239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ht="18" customHeight="1">
      <c r="A32" s="240">
        <v>5</v>
      </c>
      <c r="B32" s="259">
        <v>1</v>
      </c>
      <c r="C32" s="260" t="s">
        <v>125</v>
      </c>
      <c r="D32" s="261" t="s">
        <v>126</v>
      </c>
      <c r="E32" s="262"/>
      <c r="F32" s="260" t="s">
        <v>127</v>
      </c>
      <c r="G32" s="263" t="s">
        <v>128</v>
      </c>
      <c r="H32" s="240" t="s">
        <v>129</v>
      </c>
      <c r="I32" s="240" t="s">
        <v>130</v>
      </c>
      <c r="J32" s="230">
        <v>1</v>
      </c>
      <c r="K32" s="231">
        <v>0.375</v>
      </c>
      <c r="L32" s="232">
        <v>0.47986111111111107</v>
      </c>
      <c r="M32" s="231">
        <v>0.48637731481481483</v>
      </c>
      <c r="N32" s="255">
        <f>M32-L32</f>
        <v>0.00651620370370376</v>
      </c>
      <c r="O32" s="234">
        <f>L32-K32</f>
        <v>0.10486111111111107</v>
      </c>
      <c r="P32" s="256">
        <f>$L$8/O32/24</f>
        <v>11.920529801324507</v>
      </c>
      <c r="Q32" s="264">
        <f>SUM($L$8:$L$10)/R32/24</f>
        <v>11.793611793611797</v>
      </c>
      <c r="R32" s="237">
        <f>SUM(O32:O34)</f>
        <v>0.2826388888888888</v>
      </c>
      <c r="S32" s="238">
        <f>SUM(N32:N34)+R32</f>
        <v>0.29983796296296295</v>
      </c>
      <c r="T32" s="239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ht="18" customHeight="1">
      <c r="A33" s="240"/>
      <c r="B33" s="240"/>
      <c r="C33" s="240"/>
      <c r="D33" s="240"/>
      <c r="E33" s="262"/>
      <c r="F33" s="260"/>
      <c r="G33" s="260"/>
      <c r="H33" s="260"/>
      <c r="I33" s="260"/>
      <c r="J33" s="240">
        <v>2</v>
      </c>
      <c r="K33" s="241">
        <f>M32+$R$8</f>
        <v>0.5072106481481482</v>
      </c>
      <c r="L33" s="242">
        <v>0.6162384259259259</v>
      </c>
      <c r="M33" s="243">
        <v>0.6207754629629629</v>
      </c>
      <c r="N33" s="244">
        <f>M33-L33</f>
        <v>0.004537037037037006</v>
      </c>
      <c r="O33" s="245">
        <f>L33-K33</f>
        <v>0.10902777777777772</v>
      </c>
      <c r="P33" s="257">
        <f>$L$9/O33/24</f>
        <v>11.464968152866248</v>
      </c>
      <c r="Q33" s="264"/>
      <c r="R33" s="237"/>
      <c r="S33" s="238"/>
      <c r="T33" s="239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8" customHeight="1">
      <c r="A34" s="240"/>
      <c r="B34" s="240"/>
      <c r="C34" s="240"/>
      <c r="D34" s="240"/>
      <c r="E34" s="262"/>
      <c r="F34" s="260"/>
      <c r="G34" s="260"/>
      <c r="H34" s="260"/>
      <c r="I34" s="260"/>
      <c r="J34" s="247">
        <v>3</v>
      </c>
      <c r="K34" s="248">
        <f>M33+$R$9</f>
        <v>0.6485532407407407</v>
      </c>
      <c r="L34" s="249">
        <v>0.7173032407407407</v>
      </c>
      <c r="M34" s="250">
        <v>0.7234490740740741</v>
      </c>
      <c r="N34" s="251">
        <f>M34-L34</f>
        <v>0.006145833333333406</v>
      </c>
      <c r="O34" s="252">
        <f>L34-K34</f>
        <v>0.06874999999999998</v>
      </c>
      <c r="P34" s="258">
        <f>$L$10/O34/24</f>
        <v>12.121212121212125</v>
      </c>
      <c r="Q34" s="264"/>
      <c r="R34" s="237"/>
      <c r="S34" s="238"/>
      <c r="T34" s="239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20" s="221" customFormat="1" ht="12.75" customHeight="1">
      <c r="A35" s="220" t="s">
        <v>131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</row>
    <row r="36" spans="1:30" ht="18.75" customHeight="1">
      <c r="A36" s="267">
        <v>1</v>
      </c>
      <c r="B36" s="268">
        <v>3</v>
      </c>
      <c r="C36" s="269" t="s">
        <v>132</v>
      </c>
      <c r="D36" s="270" t="s">
        <v>133</v>
      </c>
      <c r="E36" s="271"/>
      <c r="F36" s="269" t="s">
        <v>134</v>
      </c>
      <c r="G36" s="272" t="s">
        <v>135</v>
      </c>
      <c r="H36" s="273" t="s">
        <v>136</v>
      </c>
      <c r="I36" s="273" t="s">
        <v>137</v>
      </c>
      <c r="J36" s="230">
        <v>1</v>
      </c>
      <c r="K36" s="231">
        <v>0.3958333333333333</v>
      </c>
      <c r="L36" s="232">
        <v>0.474375</v>
      </c>
      <c r="M36" s="231">
        <v>0.48822916666666666</v>
      </c>
      <c r="N36" s="255">
        <f>M36-L36</f>
        <v>0.013854166666666667</v>
      </c>
      <c r="O36" s="234">
        <f>L36-K36</f>
        <v>0.07854166666666668</v>
      </c>
      <c r="P36" s="256">
        <f>$L$8/O36/24</f>
        <v>15.915119363395222</v>
      </c>
      <c r="Q36" s="264"/>
      <c r="R36" s="274" t="s">
        <v>138</v>
      </c>
      <c r="S36" s="238"/>
      <c r="T36" s="239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8" customHeight="1">
      <c r="A37" s="267"/>
      <c r="B37" s="268"/>
      <c r="C37" s="269"/>
      <c r="D37" s="269"/>
      <c r="E37" s="269"/>
      <c r="F37" s="269"/>
      <c r="G37" s="269"/>
      <c r="H37" s="269"/>
      <c r="I37" s="269"/>
      <c r="J37" s="240">
        <v>2</v>
      </c>
      <c r="K37" s="241">
        <f>M36+$R$8</f>
        <v>0.5090625</v>
      </c>
      <c r="L37" s="242">
        <v>0.5905208333333334</v>
      </c>
      <c r="M37" s="243">
        <v>0.6019560185185187</v>
      </c>
      <c r="N37" s="244">
        <f>M37-L37</f>
        <v>0.01143518518518527</v>
      </c>
      <c r="O37" s="245">
        <f>L37-K37</f>
        <v>0.08145833333333341</v>
      </c>
      <c r="P37" s="257">
        <f>$L$9/O37/24</f>
        <v>15.345268542199475</v>
      </c>
      <c r="Q37" s="264"/>
      <c r="R37" s="274"/>
      <c r="S37" s="238"/>
      <c r="T37" s="239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" customHeight="1">
      <c r="A38" s="267"/>
      <c r="B38" s="268"/>
      <c r="C38" s="269"/>
      <c r="D38" s="269"/>
      <c r="E38" s="269"/>
      <c r="F38" s="269"/>
      <c r="G38" s="269"/>
      <c r="H38" s="269"/>
      <c r="I38" s="269"/>
      <c r="J38" s="247">
        <v>3</v>
      </c>
      <c r="K38" s="248">
        <f>M37+$R$9</f>
        <v>0.6297337962962964</v>
      </c>
      <c r="L38" s="249">
        <v>0.6886226851851852</v>
      </c>
      <c r="M38" s="250">
        <v>0.700011574074074</v>
      </c>
      <c r="N38" s="251">
        <f>M38-L38</f>
        <v>0.011388888888888782</v>
      </c>
      <c r="O38" s="252">
        <f>L38-K38</f>
        <v>0.05888888888888877</v>
      </c>
      <c r="P38" s="258">
        <f>$L$10/O38/24</f>
        <v>14.150943396226443</v>
      </c>
      <c r="Q38" s="264"/>
      <c r="R38" s="274"/>
      <c r="S38" s="238"/>
      <c r="T38" s="239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3.25" customHeight="1">
      <c r="A39" s="27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55.5" customHeight="1">
      <c r="A40" s="184"/>
      <c r="B40" s="184"/>
      <c r="C40" s="184" t="s">
        <v>42</v>
      </c>
      <c r="D40" s="184"/>
      <c r="E40" s="184"/>
      <c r="F40" s="184"/>
      <c r="G40" s="184" t="s">
        <v>43</v>
      </c>
      <c r="H40" s="184"/>
      <c r="I40" s="18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2.5" customHeight="1">
      <c r="A41" s="184"/>
      <c r="B41" s="184"/>
      <c r="C41" s="184" t="s">
        <v>44</v>
      </c>
      <c r="D41" s="184"/>
      <c r="E41" s="184"/>
      <c r="F41" s="184"/>
      <c r="G41" s="184" t="s">
        <v>45</v>
      </c>
      <c r="H41" s="184"/>
      <c r="I41" s="18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>
      <c r="A42" s="27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>
      <c r="A43" s="27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</sheetData>
  <sheetProtection selectLockedCells="1" selectUnlockedCells="1"/>
  <mergeCells count="122">
    <mergeCell ref="A3:T3"/>
    <mergeCell ref="A4:S4"/>
    <mergeCell ref="A5:S5"/>
    <mergeCell ref="A6:S6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N8:O8"/>
    <mergeCell ref="S8:S11"/>
    <mergeCell ref="T8:T11"/>
    <mergeCell ref="A12:T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T13:T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T16:T18"/>
    <mergeCell ref="A19:T19"/>
    <mergeCell ref="A20:A22"/>
    <mergeCell ref="B20:B22"/>
    <mergeCell ref="C20:C22"/>
    <mergeCell ref="D20:D22"/>
    <mergeCell ref="F20:F22"/>
    <mergeCell ref="G20:G22"/>
    <mergeCell ref="H20:H22"/>
    <mergeCell ref="I20:I22"/>
    <mergeCell ref="Q20:Q22"/>
    <mergeCell ref="R20:R22"/>
    <mergeCell ref="S20:S22"/>
    <mergeCell ref="T20:T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Q23:Q25"/>
    <mergeCell ref="R23:R25"/>
    <mergeCell ref="S23:S25"/>
    <mergeCell ref="T23:T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Q26:Q28"/>
    <mergeCell ref="R26:R28"/>
    <mergeCell ref="S26:S28"/>
    <mergeCell ref="T26:T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Q29:Q31"/>
    <mergeCell ref="R29:R31"/>
    <mergeCell ref="S29:S31"/>
    <mergeCell ref="T29:T31"/>
    <mergeCell ref="A32:A34"/>
    <mergeCell ref="B32:B34"/>
    <mergeCell ref="C32:C34"/>
    <mergeCell ref="D32:D34"/>
    <mergeCell ref="F32:F34"/>
    <mergeCell ref="G32:G34"/>
    <mergeCell ref="H32:H34"/>
    <mergeCell ref="I32:I34"/>
    <mergeCell ref="Q32:Q34"/>
    <mergeCell ref="R32:R34"/>
    <mergeCell ref="S32:S34"/>
    <mergeCell ref="T32:T34"/>
    <mergeCell ref="A35:T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Q36:Q38"/>
    <mergeCell ref="R36:R38"/>
    <mergeCell ref="S36:S38"/>
    <mergeCell ref="T36:T38"/>
  </mergeCells>
  <conditionalFormatting sqref="N13:N18 N20:N34 N36:N38">
    <cfRule type="cellIs" priority="1" dxfId="0" operator="greaterThan" stopIfTrue="1">
      <formula>0.01388888889</formula>
    </cfRule>
    <cfRule type="cellIs" priority="2" dxfId="0" operator="greaterThan" stopIfTrue="1">
      <formula>0.02083333333</formula>
    </cfRule>
  </conditionalFormatting>
  <conditionalFormatting sqref="P13:Q18 P20:Q34 P36:Q38">
    <cfRule type="cellIs" priority="3" dxfId="0" operator="greaterThan" stopIfTrue="1">
      <formula>16</formula>
    </cfRule>
  </conditionalFormatting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2"/>
  <sheetViews>
    <sheetView workbookViewId="0" topLeftCell="A8">
      <selection activeCell="G16" sqref="G16"/>
    </sheetView>
  </sheetViews>
  <sheetFormatPr defaultColWidth="13.7109375" defaultRowHeight="15" customHeight="1"/>
  <cols>
    <col min="1" max="2" width="6.421875" style="71" customWidth="1"/>
    <col min="3" max="3" width="15.8515625" style="71" customWidth="1"/>
    <col min="4" max="4" width="10.421875" style="71" customWidth="1"/>
    <col min="5" max="5" width="0" style="71" hidden="1" customWidth="1"/>
    <col min="6" max="6" width="28.00390625" style="71" customWidth="1"/>
    <col min="7" max="7" width="7.7109375" style="71" customWidth="1"/>
    <col min="8" max="8" width="14.421875" style="71" customWidth="1"/>
    <col min="9" max="9" width="16.00390625" style="71" customWidth="1"/>
    <col min="10" max="10" width="3.7109375" style="71" customWidth="1"/>
    <col min="11" max="11" width="11.00390625" style="71" customWidth="1"/>
    <col min="12" max="12" width="10.7109375" style="71" customWidth="1"/>
    <col min="13" max="17" width="9.7109375" style="71" customWidth="1"/>
    <col min="18" max="18" width="12.140625" style="71" customWidth="1"/>
    <col min="19" max="19" width="8.140625" style="71" customWidth="1"/>
    <col min="20" max="20" width="0" style="71" hidden="1" customWidth="1"/>
    <col min="21" max="30" width="9.140625" style="71" customWidth="1"/>
    <col min="31" max="16384" width="14.57421875" style="71" customWidth="1"/>
  </cols>
  <sheetData>
    <row r="1" spans="1:30" ht="0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54.7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54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3.5" customHeight="1" hidden="1">
      <c r="A4" s="72" t="s">
        <v>0</v>
      </c>
      <c r="B4" s="73"/>
      <c r="C4" s="72"/>
      <c r="D4" s="72" t="s">
        <v>1</v>
      </c>
      <c r="E4" s="72"/>
      <c r="F4" s="72"/>
      <c r="G4" s="72" t="s">
        <v>2</v>
      </c>
      <c r="H4" s="73"/>
      <c r="I4" s="72"/>
      <c r="J4" s="72"/>
      <c r="K4" s="72"/>
      <c r="L4" s="72"/>
      <c r="M4" s="72"/>
      <c r="N4" s="72"/>
      <c r="O4" s="72"/>
      <c r="P4" s="72" t="s">
        <v>3</v>
      </c>
      <c r="Q4" s="72" t="s">
        <v>4</v>
      </c>
      <c r="R4" s="72" t="s">
        <v>5</v>
      </c>
      <c r="S4" s="277"/>
      <c r="T4" s="73"/>
      <c r="U4" s="73"/>
      <c r="V4" s="74"/>
      <c r="W4" s="74"/>
      <c r="X4" s="74"/>
      <c r="Y4" s="74"/>
      <c r="Z4" s="74"/>
      <c r="AA4" s="74"/>
      <c r="AB4" s="74"/>
      <c r="AC4" s="74"/>
      <c r="AD4" s="74"/>
    </row>
    <row r="5" spans="1:30" ht="4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0" customHeight="1">
      <c r="A6" s="75" t="s">
        <v>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.75" customHeight="1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.75" customHeight="1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5.75" customHeight="1">
      <c r="A9" s="79" t="s">
        <v>139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3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2.75" customHeight="1">
      <c r="A11" s="82" t="s">
        <v>10</v>
      </c>
      <c r="B11" s="83"/>
      <c r="C11" s="84"/>
      <c r="D11" s="84"/>
      <c r="E11" s="84"/>
      <c r="F11" s="84"/>
      <c r="G11" s="84"/>
      <c r="H11" s="85"/>
      <c r="I11" s="83"/>
      <c r="J11" s="83"/>
      <c r="K11" s="83"/>
      <c r="L11" s="83"/>
      <c r="M11" s="83"/>
      <c r="N11" s="83"/>
      <c r="O11" s="83"/>
      <c r="P11" s="83"/>
      <c r="Q11" s="86"/>
      <c r="R11" s="83" t="s">
        <v>11</v>
      </c>
      <c r="S11" s="86"/>
      <c r="T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2.75" customHeight="1">
      <c r="A12" s="278" t="s">
        <v>12</v>
      </c>
      <c r="B12" s="279" t="s">
        <v>13</v>
      </c>
      <c r="C12" s="280" t="s">
        <v>14</v>
      </c>
      <c r="D12" s="281" t="s">
        <v>15</v>
      </c>
      <c r="E12" s="282" t="s">
        <v>16</v>
      </c>
      <c r="F12" s="280" t="s">
        <v>17</v>
      </c>
      <c r="G12" s="281" t="s">
        <v>15</v>
      </c>
      <c r="H12" s="281" t="s">
        <v>18</v>
      </c>
      <c r="I12" s="281" t="s">
        <v>19</v>
      </c>
      <c r="J12" s="91" t="s">
        <v>20</v>
      </c>
      <c r="K12" s="92" t="s">
        <v>21</v>
      </c>
      <c r="L12" s="93">
        <v>30</v>
      </c>
      <c r="M12" s="94" t="s">
        <v>22</v>
      </c>
      <c r="N12" s="95" t="s">
        <v>23</v>
      </c>
      <c r="O12" s="95"/>
      <c r="P12" s="94">
        <v>1</v>
      </c>
      <c r="Q12" s="96" t="s">
        <v>24</v>
      </c>
      <c r="R12" s="97">
        <v>0.020833333333333332</v>
      </c>
      <c r="S12" s="99" t="s">
        <v>26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2.75" customHeight="1">
      <c r="A13" s="278"/>
      <c r="B13" s="279"/>
      <c r="C13" s="279"/>
      <c r="D13" s="279"/>
      <c r="E13" s="279"/>
      <c r="F13" s="279"/>
      <c r="G13" s="279"/>
      <c r="H13" s="279"/>
      <c r="I13" s="279"/>
      <c r="J13" s="279"/>
      <c r="K13" s="283" t="s">
        <v>27</v>
      </c>
      <c r="L13" s="205">
        <v>30</v>
      </c>
      <c r="M13" s="206" t="s">
        <v>22</v>
      </c>
      <c r="N13" s="207"/>
      <c r="O13" s="207"/>
      <c r="P13" s="206">
        <v>2</v>
      </c>
      <c r="Q13" s="208" t="s">
        <v>24</v>
      </c>
      <c r="R13" s="284">
        <v>0.027777777777777776</v>
      </c>
      <c r="S13" s="99"/>
      <c r="T13" s="82" t="s">
        <v>140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2.75" customHeight="1">
      <c r="A14" s="278"/>
      <c r="B14" s="279"/>
      <c r="C14" s="279"/>
      <c r="D14" s="279"/>
      <c r="E14" s="279"/>
      <c r="F14" s="279"/>
      <c r="G14" s="279"/>
      <c r="H14" s="279"/>
      <c r="I14" s="279"/>
      <c r="J14" s="279"/>
      <c r="K14" s="100" t="s">
        <v>96</v>
      </c>
      <c r="L14" s="101">
        <v>20</v>
      </c>
      <c r="M14" s="102" t="s">
        <v>22</v>
      </c>
      <c r="N14" s="103"/>
      <c r="O14" s="103"/>
      <c r="P14" s="102"/>
      <c r="Q14" s="104"/>
      <c r="R14" s="105"/>
      <c r="S14" s="9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ht="44.25" customHeight="1">
      <c r="A15" s="278"/>
      <c r="B15" s="279"/>
      <c r="C15" s="279"/>
      <c r="D15" s="279"/>
      <c r="E15" s="279"/>
      <c r="F15" s="279"/>
      <c r="G15" s="279"/>
      <c r="H15" s="279"/>
      <c r="I15" s="279"/>
      <c r="J15" s="91"/>
      <c r="K15" s="106" t="s">
        <v>28</v>
      </c>
      <c r="L15" s="107" t="s">
        <v>29</v>
      </c>
      <c r="M15" s="107" t="s">
        <v>30</v>
      </c>
      <c r="N15" s="107" t="s">
        <v>31</v>
      </c>
      <c r="O15" s="107" t="s">
        <v>32</v>
      </c>
      <c r="P15" s="108" t="s">
        <v>33</v>
      </c>
      <c r="Q15" s="108" t="s">
        <v>34</v>
      </c>
      <c r="R15" s="285" t="s">
        <v>35</v>
      </c>
      <c r="S15" s="99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9.5" customHeight="1">
      <c r="A16" s="136">
        <v>1</v>
      </c>
      <c r="B16" s="137">
        <v>9</v>
      </c>
      <c r="C16" s="138" t="s">
        <v>141</v>
      </c>
      <c r="D16" s="139" t="s">
        <v>142</v>
      </c>
      <c r="E16" s="140"/>
      <c r="F16" s="138" t="s">
        <v>143</v>
      </c>
      <c r="G16" s="139" t="s">
        <v>144</v>
      </c>
      <c r="H16" s="136" t="s">
        <v>145</v>
      </c>
      <c r="I16" s="136" t="s">
        <v>146</v>
      </c>
      <c r="J16" s="142">
        <v>1</v>
      </c>
      <c r="K16" s="286">
        <v>0.3819444444444444</v>
      </c>
      <c r="L16" s="287">
        <v>0.4691087962962963</v>
      </c>
      <c r="M16" s="242">
        <v>0.47096064814814814</v>
      </c>
      <c r="N16" s="288">
        <f>M16-L16</f>
        <v>0.0018518518518518268</v>
      </c>
      <c r="O16" s="146">
        <f>M16-K16</f>
        <v>0.08901620370370372</v>
      </c>
      <c r="P16" s="147">
        <f>$L$12/O16/24</f>
        <v>14.042387205824987</v>
      </c>
      <c r="Q16" s="180">
        <f>SUM($L$12:$L$14)/R16/24</f>
        <v>13.786500718046915</v>
      </c>
      <c r="R16" s="289">
        <f>SUM(O16:O18)</f>
        <v>0.24178240740740736</v>
      </c>
      <c r="S16" s="183">
        <v>3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ht="21" customHeight="1">
      <c r="A17" s="136"/>
      <c r="B17" s="136"/>
      <c r="C17" s="136"/>
      <c r="D17" s="136"/>
      <c r="E17" s="140"/>
      <c r="F17" s="138"/>
      <c r="G17" s="138"/>
      <c r="H17" s="138"/>
      <c r="I17" s="138"/>
      <c r="J17" s="290">
        <v>2</v>
      </c>
      <c r="K17" s="291">
        <f>M16+$R$12</f>
        <v>0.49179398148148146</v>
      </c>
      <c r="L17" s="287">
        <v>0.5781944444444443</v>
      </c>
      <c r="M17" s="242">
        <v>0.5826388888888888</v>
      </c>
      <c r="N17" s="292">
        <f>M17-L17</f>
        <v>0.004444444444444473</v>
      </c>
      <c r="O17" s="293">
        <f>M17-K17</f>
        <v>0.09084490740740736</v>
      </c>
      <c r="P17" s="294">
        <f>$L$13/O17/24</f>
        <v>13.759714613326546</v>
      </c>
      <c r="Q17" s="180"/>
      <c r="R17" s="180"/>
      <c r="S17" s="183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18.75" customHeight="1">
      <c r="A18" s="136"/>
      <c r="B18" s="136"/>
      <c r="C18" s="136"/>
      <c r="D18" s="136"/>
      <c r="E18" s="140"/>
      <c r="F18" s="138"/>
      <c r="G18" s="138"/>
      <c r="H18" s="138"/>
      <c r="I18" s="138"/>
      <c r="J18" s="128">
        <v>3</v>
      </c>
      <c r="K18" s="295">
        <f>M17+$R$13</f>
        <v>0.6104166666666666</v>
      </c>
      <c r="L18" s="287">
        <v>0.6630439814814815</v>
      </c>
      <c r="M18" s="242">
        <v>0.6723379629629629</v>
      </c>
      <c r="N18" s="296">
        <f>M18-L18</f>
        <v>0.009293981481481417</v>
      </c>
      <c r="O18" s="132">
        <f>M18-K18</f>
        <v>0.06192129629629628</v>
      </c>
      <c r="P18" s="133">
        <f>$L$14/O18/24</f>
        <v>13.457943925233648</v>
      </c>
      <c r="Q18" s="180"/>
      <c r="R18" s="180"/>
      <c r="S18" s="183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30" ht="18" customHeight="1">
      <c r="A19" s="136">
        <v>2</v>
      </c>
      <c r="B19" s="137">
        <v>10</v>
      </c>
      <c r="C19" s="138" t="s">
        <v>147</v>
      </c>
      <c r="D19" s="139" t="s">
        <v>148</v>
      </c>
      <c r="E19" s="140"/>
      <c r="F19" s="138" t="s">
        <v>149</v>
      </c>
      <c r="G19" s="141" t="s">
        <v>150</v>
      </c>
      <c r="H19" s="136" t="s">
        <v>40</v>
      </c>
      <c r="I19" s="136" t="s">
        <v>146</v>
      </c>
      <c r="J19" s="142"/>
      <c r="K19" s="143">
        <v>0.3819444444444444</v>
      </c>
      <c r="L19" s="297">
        <v>0.46913194444444445</v>
      </c>
      <c r="M19" s="298">
        <v>0.47097222222222224</v>
      </c>
      <c r="N19" s="162">
        <f>M19-L19</f>
        <v>0.001840277777777788</v>
      </c>
      <c r="O19" s="146">
        <f>M19-K19</f>
        <v>0.08902777777777782</v>
      </c>
      <c r="P19" s="147">
        <f>$L$12/O19/24</f>
        <v>14.040561622464892</v>
      </c>
      <c r="Q19" s="180">
        <f>SUM($L$12:$L$14)/R19/24</f>
        <v>13.781223083548666</v>
      </c>
      <c r="R19" s="289">
        <f>SUM(O19:O21)</f>
        <v>0.241875</v>
      </c>
      <c r="S19" s="183">
        <v>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6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290">
        <v>2</v>
      </c>
      <c r="K20" s="299">
        <f>M19+$R$12</f>
        <v>0.49180555555555555</v>
      </c>
      <c r="L20" s="300">
        <v>0.5782175925925925</v>
      </c>
      <c r="M20" s="300">
        <v>0.5824884259259259</v>
      </c>
      <c r="N20" s="301">
        <f>M20-L20</f>
        <v>0.004270833333333335</v>
      </c>
      <c r="O20" s="293">
        <f>M20-K20</f>
        <v>0.09068287037037032</v>
      </c>
      <c r="P20" s="294">
        <f>$L$13/O20/24</f>
        <v>13.784301212507986</v>
      </c>
      <c r="Q20" s="180"/>
      <c r="R20" s="180"/>
      <c r="S20" s="183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7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28">
        <v>3</v>
      </c>
      <c r="K21" s="129">
        <f>M20+$R$13</f>
        <v>0.6102662037037037</v>
      </c>
      <c r="L21" s="130">
        <v>0.6630787037037037</v>
      </c>
      <c r="M21" s="302">
        <v>0.6724305555555555</v>
      </c>
      <c r="N21" s="67">
        <f>M21-L21</f>
        <v>0.009351851851851833</v>
      </c>
      <c r="O21" s="132">
        <f>M21-K21</f>
        <v>0.06216435185185187</v>
      </c>
      <c r="P21" s="133">
        <f>$L$14/O21/24</f>
        <v>13.405324892943582</v>
      </c>
      <c r="Q21" s="180"/>
      <c r="R21" s="180"/>
      <c r="S21" s="18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3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0" customHeight="1">
      <c r="A23" s="184"/>
      <c r="B23" s="184"/>
      <c r="C23" s="184" t="s">
        <v>42</v>
      </c>
      <c r="D23" s="184"/>
      <c r="E23" s="184"/>
      <c r="F23" s="184"/>
      <c r="G23" s="184" t="s">
        <v>43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184"/>
      <c r="B24" s="184"/>
      <c r="C24" s="184" t="s">
        <v>44</v>
      </c>
      <c r="D24" s="184"/>
      <c r="E24" s="184"/>
      <c r="F24" s="184"/>
      <c r="G24" s="184" t="s">
        <v>45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7"/>
      <c r="B25" s="184"/>
      <c r="C25" s="184"/>
      <c r="D25" s="184"/>
      <c r="E25" s="184"/>
      <c r="F25" s="184"/>
      <c r="G25" s="184"/>
      <c r="H25" s="184"/>
      <c r="I25" s="18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selectLockedCells="1" selectUnlockedCells="1"/>
  <mergeCells count="40">
    <mergeCell ref="A6:T6"/>
    <mergeCell ref="A7:S7"/>
    <mergeCell ref="A8:S8"/>
    <mergeCell ref="A9:S9"/>
    <mergeCell ref="A10:S10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N12:O12"/>
    <mergeCell ref="S12:S15"/>
    <mergeCell ref="A16:A18"/>
    <mergeCell ref="B16:B18"/>
    <mergeCell ref="C16:C18"/>
    <mergeCell ref="D16:D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Q21"/>
    <mergeCell ref="R19:R21"/>
    <mergeCell ref="S19:S21"/>
  </mergeCells>
  <conditionalFormatting sqref="P16:Q16 P18:P19 P21 Q17:Q21 R17:R18 R20:R21">
    <cfRule type="cellIs" priority="1" dxfId="0" operator="greaterThan" stopIfTrue="1">
      <formula>16</formula>
    </cfRule>
  </conditionalFormatting>
  <conditionalFormatting sqref="N16:N21">
    <cfRule type="cellIs" priority="2" dxfId="0" operator="greaterThan" stopIfTrue="1">
      <formula>0.02083333333</formula>
    </cfRule>
  </conditionalFormatting>
  <printOptions/>
  <pageMargins left="0.7" right="0.7" top="0.75" bottom="0.7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dcterms:modified xsi:type="dcterms:W3CDTF">2018-05-15T08:16:58Z</dcterms:modified>
  <cp:category/>
  <cp:version/>
  <cp:contentType/>
  <cp:contentStatus/>
  <cp:revision>13</cp:revision>
</cp:coreProperties>
</file>