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1" activeTab="2"/>
  </bookViews>
  <sheets>
    <sheet name="30 ОГР " sheetId="1" r:id="rId1"/>
    <sheet name="40 б.о." sheetId="2" r:id="rId2"/>
    <sheet name="40км" sheetId="3" r:id="rId3"/>
    <sheet name="80 б.о." sheetId="4" r:id="rId4"/>
  </sheets>
  <definedNames>
    <definedName name="_xlnm.Print_Area" localSheetId="0">'30 ОГР '!$A$8:$T$16</definedName>
    <definedName name="_xlnm.Print_Titles" localSheetId="0">'30 ОГР '!$8:$10</definedName>
    <definedName name="_xlnm.Print_Area" localSheetId="1">'40 б.о.'!$A$2:$S$17</definedName>
    <definedName name="_xlnm.Print_Titles" localSheetId="1">'40 б.о.'!$8:$10</definedName>
    <definedName name="_xlnm.Print_Area" localSheetId="2">'40км'!$A$2:$T$21</definedName>
    <definedName name="_xlnm.Print_Titles" localSheetId="2">'40км'!$8:$10</definedName>
    <definedName name="_xlnm.Print_Area" localSheetId="3">'80 б.о.'!$A$2:$S$20</definedName>
    <definedName name="_xlnm.Print_Titles" localSheetId="3">'80 б.о.'!$9:$12</definedName>
  </definedNames>
  <calcPr fullCalcOnLoad="1"/>
</workbook>
</file>

<file path=xl/sharedStrings.xml><?xml version="1.0" encoding="utf-8"?>
<sst xmlns="http://schemas.openxmlformats.org/spreadsheetml/2006/main" count="236" uniqueCount="98">
  <si>
    <t>Place</t>
  </si>
  <si>
    <t>Rider_ID</t>
  </si>
  <si>
    <t>Horse_ID</t>
  </si>
  <si>
    <t>SPh</t>
  </si>
  <si>
    <t>SAver</t>
  </si>
  <si>
    <t>TTime</t>
  </si>
  <si>
    <t>ОСЕННИЙ КУБОК ВСЕВОЛОЖСКОГО РАЙОНА</t>
  </si>
  <si>
    <t>Дистанционные конные пробеги</t>
  </si>
  <si>
    <t>Технические результаты</t>
  </si>
  <si>
    <t>Дистанция CEN 30 км (с ограничением скорости)</t>
  </si>
  <si>
    <t>КСК "Исток", Ленинградская обл., Всеволожский р-н, м/р Ясно-Янино</t>
  </si>
  <si>
    <t>22.09.2018 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</si>
  <si>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</si>
  <si>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</si>
  <si>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</si>
  <si>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</si>
  <si>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</si>
  <si>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</si>
  <si>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</si>
  <si>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</si>
  <si>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</si>
  <si>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</si>
  <si>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</si>
  <si>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</si>
  <si>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</si>
  <si>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</si>
  <si>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</si>
  <si>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</si>
  <si>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</si>
  <si>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</si>
  <si>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</si>
  <si>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</si>
  <si>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</si>
  <si>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</si>
  <si>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</si>
  <si>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t>CENCh 30</t>
  </si>
  <si>
    <r>
      <t xml:space="preserve">ЛОВКАЧЕВА
</t>
    </r>
    <r>
      <rPr>
        <sz val="9"/>
        <rFont val="Verdana"/>
        <family val="2"/>
      </rPr>
      <t>Ирина</t>
    </r>
  </si>
  <si>
    <t>005708</t>
  </si>
  <si>
    <r>
      <t xml:space="preserve">БОМБА-10
</t>
    </r>
    <r>
      <rPr>
        <sz val="9"/>
        <rFont val="Verdana"/>
        <family val="2"/>
      </rPr>
      <t>сер., коб., араб., Маклауд, Ленинградская обл.</t>
    </r>
  </si>
  <si>
    <t>017407</t>
  </si>
  <si>
    <t>Гришина М.</t>
  </si>
  <si>
    <t>КЗ "Ковчег"
Ленинградская область</t>
  </si>
  <si>
    <t>CENYH 30</t>
  </si>
  <si>
    <r>
      <t xml:space="preserve">АРТАРОВА
</t>
    </r>
    <r>
      <rPr>
        <sz val="9"/>
        <rFont val="Verdana"/>
        <family val="2"/>
      </rPr>
      <t>Валерия</t>
    </r>
  </si>
  <si>
    <t>039795</t>
  </si>
  <si>
    <r>
      <t xml:space="preserve">ГОЛУБИКА-14
</t>
    </r>
    <r>
      <rPr>
        <sz val="9"/>
        <rFont val="Verdana"/>
        <family val="2"/>
      </rPr>
      <t>рыж., коб., араб., Господин,  ООО "Ковчег"</t>
    </r>
    <r>
      <rPr>
        <b/>
        <sz val="9"/>
        <rFont val="Verdana"/>
        <family val="2"/>
      </rPr>
      <t xml:space="preserve"> </t>
    </r>
  </si>
  <si>
    <t>на оформ.</t>
  </si>
  <si>
    <t>КЗ "Ковчег"
Санкт-Петербург</t>
  </si>
  <si>
    <t>Главный судья</t>
  </si>
  <si>
    <t>Рупасова О., 2 категория</t>
  </si>
  <si>
    <t>Главный секретарь</t>
  </si>
  <si>
    <t>Смирнов А., 1 категория</t>
  </si>
  <si>
    <t>ОСЕННИЙ КУБОК ВСЕВОЛОЖСКОГО РАЙОНА, КУБОК ОРГАНИЗАТОРОВ - 11 ЭТАП</t>
  </si>
  <si>
    <r>
      <t xml:space="preserve">Дистанция CENYJ </t>
    </r>
    <r>
      <rPr>
        <sz val="12"/>
        <color indexed="8"/>
        <rFont val="Verdana"/>
        <family val="2"/>
      </rPr>
      <t>40</t>
    </r>
    <r>
      <rPr>
        <sz val="12"/>
        <color indexed="10"/>
        <rFont val="Verdana"/>
        <family val="2"/>
      </rPr>
      <t xml:space="preserve"> </t>
    </r>
    <r>
      <rPr>
        <sz val="12"/>
        <rFont val="Verdana"/>
        <family val="2"/>
      </rPr>
      <t>км (без ограничения скорости)</t>
    </r>
  </si>
  <si>
    <t>Вып.
норм.</t>
  </si>
  <si>
    <r>
      <t xml:space="preserve">ВОРОЖЦОВ
</t>
    </r>
    <r>
      <rPr>
        <sz val="9"/>
        <rFont val="Verdana"/>
        <family val="2"/>
      </rPr>
      <t>Иван</t>
    </r>
    <r>
      <rPr>
        <b/>
        <sz val="9"/>
        <rFont val="Verdana"/>
        <family val="2"/>
      </rPr>
      <t xml:space="preserve"> </t>
    </r>
  </si>
  <si>
    <t>007997</t>
  </si>
  <si>
    <r>
      <t xml:space="preserve">АНГОЛА-05
</t>
    </r>
    <r>
      <rPr>
        <sz val="9"/>
        <rFont val="Verdana"/>
        <family val="2"/>
      </rPr>
      <t>св.-зол.рыж., коб., ар-донск. Сибиряк, КЗ Буденного</t>
    </r>
  </si>
  <si>
    <t>003253</t>
  </si>
  <si>
    <t>Ворожцов И.</t>
  </si>
  <si>
    <t>КСК "Исток" Ленинградская область</t>
  </si>
  <si>
    <t>III</t>
  </si>
  <si>
    <r>
      <t xml:space="preserve">ВОРОЖЦОВА
</t>
    </r>
    <r>
      <rPr>
        <sz val="9"/>
        <rFont val="Verdana"/>
        <family val="2"/>
      </rPr>
      <t>Анастасия</t>
    </r>
  </si>
  <si>
    <t>022202</t>
  </si>
  <si>
    <r>
      <t xml:space="preserve">ПОГОДА-12
</t>
    </r>
    <r>
      <rPr>
        <sz val="9"/>
        <rFont val="Verdana"/>
        <family val="2"/>
      </rPr>
      <t>т.гнед., коб., чкв, Грамм, Россия</t>
    </r>
  </si>
  <si>
    <t>Ворожцова О.</t>
  </si>
  <si>
    <r>
      <t xml:space="preserve">Дистанция CEN </t>
    </r>
    <r>
      <rPr>
        <sz val="12"/>
        <color indexed="8"/>
        <rFont val="Verdana"/>
        <family val="2"/>
      </rPr>
      <t>40</t>
    </r>
    <r>
      <rPr>
        <sz val="12"/>
        <color indexed="10"/>
        <rFont val="Verdana"/>
        <family val="2"/>
      </rPr>
      <t xml:space="preserve"> </t>
    </r>
    <r>
      <rPr>
        <sz val="12"/>
        <rFont val="Verdana"/>
        <family val="2"/>
      </rPr>
      <t>км</t>
    </r>
  </si>
  <si>
    <r>
      <t xml:space="preserve">ВАХИТОВА
</t>
    </r>
    <r>
      <rPr>
        <sz val="9"/>
        <rFont val="Verdana"/>
        <family val="2"/>
      </rPr>
      <t>Алина</t>
    </r>
  </si>
  <si>
    <t>010090</t>
  </si>
  <si>
    <r>
      <t xml:space="preserve">СОЛАР-10
</t>
    </r>
    <r>
      <rPr>
        <sz val="9"/>
        <rFont val="Verdana"/>
        <family val="2"/>
      </rPr>
      <t xml:space="preserve">сер.,коб.,п/к, Секундомер, Ленинградская обл. </t>
    </r>
  </si>
  <si>
    <t>017500</t>
  </si>
  <si>
    <t>Смирнова Ж.</t>
  </si>
  <si>
    <r>
      <t xml:space="preserve">ВЕБЕР
</t>
    </r>
    <r>
      <rPr>
        <sz val="9"/>
        <rFont val="Verdana"/>
        <family val="2"/>
      </rPr>
      <t>Юлия</t>
    </r>
  </si>
  <si>
    <t>031386</t>
  </si>
  <si>
    <r>
      <t xml:space="preserve">ПАРГЕЛИЙ-13
</t>
    </r>
    <r>
      <rPr>
        <sz val="9"/>
        <rFont val="Verdana"/>
        <family val="2"/>
      </rPr>
      <t>рыж</t>
    </r>
    <r>
      <rPr>
        <b/>
        <sz val="9"/>
        <rFont val="Verdana"/>
        <family val="2"/>
      </rPr>
      <t xml:space="preserve">., </t>
    </r>
    <r>
      <rPr>
        <sz val="9"/>
        <rFont val="Verdana"/>
        <family val="2"/>
      </rPr>
      <t>жер., араб., Господин, ООО "Ковчег"</t>
    </r>
  </si>
  <si>
    <t>020531</t>
  </si>
  <si>
    <t>Шевелько Ю.</t>
  </si>
  <si>
    <r>
      <t xml:space="preserve">КУТУЗОВ
</t>
    </r>
    <r>
      <rPr>
        <sz val="9"/>
        <rFont val="Verdana"/>
        <family val="2"/>
      </rPr>
      <t>Богдан</t>
    </r>
  </si>
  <si>
    <t>016203</t>
  </si>
  <si>
    <r>
      <t xml:space="preserve">ГЛИГЕЯ-07
</t>
    </r>
    <r>
      <rPr>
        <sz val="9"/>
        <rFont val="Verdana"/>
        <family val="2"/>
      </rPr>
      <t>коб., гнедая, араб., Габардин, ООО «Ковчег»</t>
    </r>
  </si>
  <si>
    <t>011209</t>
  </si>
  <si>
    <r>
      <t xml:space="preserve">ВОЛКОВИНСКАЯ
</t>
    </r>
    <r>
      <rPr>
        <sz val="9"/>
        <rFont val="Verdana"/>
        <family val="2"/>
      </rPr>
      <t>Наталия</t>
    </r>
  </si>
  <si>
    <t>028690</t>
  </si>
  <si>
    <r>
      <t xml:space="preserve">БРУКЛИН-11
</t>
    </r>
    <r>
      <rPr>
        <sz val="9"/>
        <rFont val="Verdana"/>
        <family val="2"/>
      </rPr>
      <t>сер., мер., б/п, неизв., Ленинградская обл.</t>
    </r>
  </si>
  <si>
    <t>018631</t>
  </si>
  <si>
    <t>Дюбенко Т.</t>
  </si>
  <si>
    <t>КСК Баядера Ленинградская область</t>
  </si>
  <si>
    <t>Снят по желанию всадника</t>
  </si>
  <si>
    <t>Рупасова О. 2 категория</t>
  </si>
  <si>
    <t>Смирнов А. 1 категория</t>
  </si>
  <si>
    <t xml:space="preserve"> </t>
  </si>
  <si>
    <t>Дистанция CEN 1* 80 км</t>
  </si>
  <si>
    <t>3 этап:</t>
  </si>
  <si>
    <r>
      <t xml:space="preserve">ЕЛИЗАРКОВА
</t>
    </r>
    <r>
      <rPr>
        <sz val="9"/>
        <rFont val="Verdana"/>
        <family val="2"/>
      </rPr>
      <t>Мария</t>
    </r>
  </si>
  <si>
    <t>027091</t>
  </si>
  <si>
    <r>
      <t xml:space="preserve">ПРИТТИ ГЕРЛ-11
</t>
    </r>
    <r>
      <rPr>
        <sz val="9"/>
        <rFont val="Verdana"/>
        <family val="2"/>
      </rPr>
      <t>рыж., коб</t>
    </r>
    <r>
      <rPr>
        <b/>
        <sz val="9"/>
        <rFont val="Verdana"/>
        <family val="2"/>
      </rPr>
      <t>.</t>
    </r>
    <r>
      <rPr>
        <sz val="9"/>
        <rFont val="Verdana"/>
        <family val="2"/>
      </rPr>
      <t>, араб., Господин, п/ф Ковчег</t>
    </r>
  </si>
  <si>
    <t>017423</t>
  </si>
  <si>
    <t>КЗ Ковчег
Ленинградская область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</si>
</sst>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]:MM:SS;@"/>
    <numFmt numFmtId="167" formatCode="0.00"/>
    <numFmt numFmtId="168" formatCode="@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i/>
      <sz val="10"/>
      <name val="Verdana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8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46">
    <xf numFmtId="164" fontId="0" fillId="0" borderId="0" xfId="0" applyAlignment="1">
      <alignment/>
    </xf>
    <xf numFmtId="164" fontId="1" fillId="0" borderId="0" xfId="23" applyFont="1" applyAlignment="1" applyProtection="1">
      <alignment vertical="center"/>
      <protection locked="0"/>
    </xf>
    <xf numFmtId="164" fontId="1" fillId="2" borderId="0" xfId="27" applyFont="1" applyFill="1" applyBorder="1" applyAlignment="1" applyProtection="1">
      <alignment horizontal="center" vertical="top"/>
      <protection/>
    </xf>
    <xf numFmtId="164" fontId="1" fillId="2" borderId="0" xfId="27" applyFont="1" applyFill="1" applyBorder="1" applyAlignment="1" applyProtection="1">
      <alignment vertical="top"/>
      <protection locked="0"/>
    </xf>
    <xf numFmtId="164" fontId="1" fillId="2" borderId="0" xfId="27" applyFont="1" applyFill="1" applyBorder="1" applyAlignment="1" applyProtection="1">
      <alignment horizontal="center" vertical="top"/>
      <protection locked="0"/>
    </xf>
    <xf numFmtId="164" fontId="1" fillId="2" borderId="0" xfId="27" applyFont="1" applyFill="1" applyBorder="1" applyProtection="1">
      <alignment/>
      <protection locked="0"/>
    </xf>
    <xf numFmtId="164" fontId="1" fillId="2" borderId="0" xfId="27" applyFont="1" applyFill="1" applyProtection="1">
      <alignment/>
      <protection locked="0"/>
    </xf>
    <xf numFmtId="164" fontId="3" fillId="2" borderId="0" xfId="27" applyFont="1" applyFill="1" applyProtection="1">
      <alignment/>
      <protection locked="0"/>
    </xf>
    <xf numFmtId="164" fontId="4" fillId="0" borderId="0" xfId="26" applyFont="1" applyAlignment="1" applyProtection="1">
      <alignment vertical="center" wrapText="1"/>
      <protection locked="0"/>
    </xf>
    <xf numFmtId="164" fontId="5" fillId="0" borderId="0" xfId="26" applyFont="1" applyAlignment="1" applyProtection="1">
      <alignment horizontal="right" vertical="center"/>
      <protection locked="0"/>
    </xf>
    <xf numFmtId="164" fontId="1" fillId="0" borderId="0" xfId="26" applyAlignment="1" applyProtection="1">
      <alignment vertical="center"/>
      <protection locked="0"/>
    </xf>
    <xf numFmtId="164" fontId="4" fillId="0" borderId="0" xfId="22" applyFont="1" applyBorder="1" applyAlignment="1" applyProtection="1">
      <alignment horizontal="center" vertical="center" wrapText="1"/>
      <protection locked="0"/>
    </xf>
    <xf numFmtId="164" fontId="1" fillId="0" borderId="0" xfId="22" applyFont="1" applyAlignment="1" applyProtection="1">
      <alignment vertical="center"/>
      <protection locked="0"/>
    </xf>
    <xf numFmtId="164" fontId="6" fillId="0" borderId="0" xfId="25" applyFont="1" applyBorder="1" applyAlignment="1" applyProtection="1">
      <alignment horizontal="center" vertical="center" wrapText="1"/>
      <protection locked="0"/>
    </xf>
    <xf numFmtId="164" fontId="1" fillId="0" borderId="0" xfId="25" applyFont="1" applyAlignment="1" applyProtection="1">
      <alignment vertical="center"/>
      <protection locked="0"/>
    </xf>
    <xf numFmtId="164" fontId="7" fillId="0" borderId="0" xfId="25" applyFont="1" applyBorder="1" applyAlignment="1" applyProtection="1">
      <alignment horizontal="center" vertical="center"/>
      <protection locked="0"/>
    </xf>
    <xf numFmtId="164" fontId="8" fillId="0" borderId="0" xfId="25" applyFont="1" applyAlignment="1" applyProtection="1">
      <alignment vertical="center"/>
      <protection locked="0"/>
    </xf>
    <xf numFmtId="164" fontId="9" fillId="0" borderId="0" xfId="25" applyFont="1" applyBorder="1" applyAlignment="1" applyProtection="1">
      <alignment horizontal="center" vertical="center"/>
      <protection locked="0"/>
    </xf>
    <xf numFmtId="164" fontId="10" fillId="0" borderId="0" xfId="25" applyFont="1" applyAlignment="1" applyProtection="1">
      <alignment vertical="center"/>
      <protection locked="0"/>
    </xf>
    <xf numFmtId="164" fontId="11" fillId="0" borderId="0" xfId="26" applyFont="1" applyAlignment="1" applyProtection="1">
      <alignment vertical="center"/>
      <protection locked="0"/>
    </xf>
    <xf numFmtId="164" fontId="11" fillId="0" borderId="0" xfId="26" applyFont="1" applyProtection="1">
      <alignment/>
      <protection locked="0"/>
    </xf>
    <xf numFmtId="164" fontId="11" fillId="0" borderId="0" xfId="26" applyFont="1" applyAlignment="1" applyProtection="1">
      <alignment wrapText="1"/>
      <protection locked="0"/>
    </xf>
    <xf numFmtId="164" fontId="11" fillId="0" borderId="0" xfId="26" applyFont="1" applyAlignment="1" applyProtection="1">
      <alignment shrinkToFit="1"/>
      <protection locked="0"/>
    </xf>
    <xf numFmtId="164" fontId="12" fillId="0" borderId="0" xfId="26" applyFont="1" applyProtection="1">
      <alignment/>
      <protection locked="0"/>
    </xf>
    <xf numFmtId="164" fontId="11" fillId="3" borderId="1" xfId="26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1" fillId="3" borderId="2" xfId="26" applyFont="1" applyFill="1" applyBorder="1" applyAlignment="1" applyProtection="1">
      <alignment horizontal="left" vertical="center" wrapText="1"/>
      <protection locked="0"/>
    </xf>
    <xf numFmtId="164" fontId="11" fillId="3" borderId="2" xfId="26" applyFont="1" applyFill="1" applyBorder="1" applyAlignment="1" applyProtection="1">
      <alignment horizontal="center" vertical="center" wrapText="1"/>
      <protection locked="0"/>
    </xf>
    <xf numFmtId="164" fontId="11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4" fillId="3" borderId="3" xfId="20" applyFont="1" applyFill="1" applyBorder="1" applyAlignment="1" applyProtection="1">
      <alignment horizontal="right" vertical="center"/>
      <protection locked="0"/>
    </xf>
    <xf numFmtId="164" fontId="15" fillId="3" borderId="4" xfId="20" applyFont="1" applyFill="1" applyBorder="1" applyAlignment="1" applyProtection="1">
      <alignment horizontal="center" vertical="center"/>
      <protection locked="0"/>
    </xf>
    <xf numFmtId="164" fontId="14" fillId="3" borderId="4" xfId="20" applyFont="1" applyFill="1" applyBorder="1" applyAlignment="1" applyProtection="1">
      <alignment vertical="center"/>
      <protection locked="0"/>
    </xf>
    <xf numFmtId="164" fontId="14" fillId="3" borderId="4" xfId="20" applyFont="1" applyFill="1" applyBorder="1" applyAlignment="1" applyProtection="1">
      <alignment horizontal="right" vertical="center"/>
      <protection locked="0"/>
    </xf>
    <xf numFmtId="164" fontId="14" fillId="3" borderId="4" xfId="20" applyFont="1" applyFill="1" applyBorder="1" applyAlignment="1" applyProtection="1">
      <alignment horizontal="center" vertical="center"/>
      <protection locked="0"/>
    </xf>
    <xf numFmtId="165" fontId="15" fillId="3" borderId="5" xfId="20" applyNumberFormat="1" applyFont="1" applyFill="1" applyBorder="1" applyAlignment="1" applyProtection="1">
      <alignment horizontal="center" vertical="center"/>
      <protection locked="0"/>
    </xf>
    <xf numFmtId="165" fontId="16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1" fillId="3" borderId="6" xfId="26" applyFont="1" applyFill="1" applyBorder="1" applyAlignment="1" applyProtection="1">
      <alignment horizontal="center" vertical="center" wrapText="1"/>
      <protection locked="0"/>
    </xf>
    <xf numFmtId="164" fontId="10" fillId="0" borderId="0" xfId="23" applyFont="1" applyAlignment="1" applyProtection="1">
      <alignment vertical="center"/>
      <protection locked="0"/>
    </xf>
    <xf numFmtId="164" fontId="14" fillId="3" borderId="7" xfId="20" applyFont="1" applyFill="1" applyBorder="1" applyAlignment="1" applyProtection="1">
      <alignment horizontal="right" vertical="center"/>
      <protection locked="0"/>
    </xf>
    <xf numFmtId="164" fontId="15" fillId="3" borderId="8" xfId="20" applyFont="1" applyFill="1" applyBorder="1" applyAlignment="1" applyProtection="1">
      <alignment horizontal="center" vertical="center"/>
      <protection locked="0"/>
    </xf>
    <xf numFmtId="164" fontId="14" fillId="3" borderId="8" xfId="20" applyFont="1" applyFill="1" applyBorder="1" applyAlignment="1" applyProtection="1">
      <alignment vertical="center"/>
      <protection locked="0"/>
    </xf>
    <xf numFmtId="164" fontId="14" fillId="3" borderId="8" xfId="20" applyFont="1" applyFill="1" applyBorder="1" applyAlignment="1" applyProtection="1">
      <alignment horizontal="right" vertical="center"/>
      <protection locked="0"/>
    </xf>
    <xf numFmtId="164" fontId="14" fillId="3" borderId="8" xfId="20" applyFont="1" applyFill="1" applyBorder="1" applyAlignment="1" applyProtection="1">
      <alignment horizontal="center" vertical="center"/>
      <protection locked="0"/>
    </xf>
    <xf numFmtId="165" fontId="15" fillId="3" borderId="9" xfId="20" applyNumberFormat="1" applyFont="1" applyFill="1" applyBorder="1" applyAlignment="1" applyProtection="1">
      <alignment horizontal="center" vertical="center"/>
      <protection locked="0"/>
    </xf>
    <xf numFmtId="164" fontId="14" fillId="3" borderId="10" xfId="20" applyFont="1" applyFill="1" applyBorder="1" applyAlignment="1" applyProtection="1">
      <alignment horizontal="center" vertical="center" wrapText="1"/>
      <protection locked="0"/>
    </xf>
    <xf numFmtId="166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167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166" fontId="17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1" xfId="26" applyFont="1" applyBorder="1" applyAlignment="1" applyProtection="1">
      <alignment horizontal="center" vertical="center"/>
      <protection locked="0"/>
    </xf>
    <xf numFmtId="164" fontId="14" fillId="0" borderId="1" xfId="24" applyFont="1" applyBorder="1" applyAlignment="1" applyProtection="1">
      <alignment horizontal="center" vertical="center" wrapText="1"/>
      <protection locked="0"/>
    </xf>
    <xf numFmtId="164" fontId="7" fillId="0" borderId="2" xfId="26" applyFont="1" applyFill="1" applyBorder="1" applyAlignment="1" applyProtection="1">
      <alignment horizontal="center" vertical="center"/>
      <protection locked="0"/>
    </xf>
    <xf numFmtId="164" fontId="11" fillId="0" borderId="2" xfId="28" applyFont="1" applyFill="1" applyBorder="1" applyAlignment="1" applyProtection="1">
      <alignment horizontal="left" vertical="center" wrapText="1"/>
      <protection locked="0"/>
    </xf>
    <xf numFmtId="168" fontId="14" fillId="0" borderId="2" xfId="28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28" applyFont="1" applyBorder="1" applyAlignment="1" applyProtection="1">
      <alignment horizontal="center" vertical="center"/>
      <protection locked="0"/>
    </xf>
    <xf numFmtId="164" fontId="11" fillId="0" borderId="2" xfId="28" applyFont="1" applyBorder="1" applyAlignment="1" applyProtection="1">
      <alignment horizontal="left" vertical="center" wrapText="1"/>
      <protection locked="0"/>
    </xf>
    <xf numFmtId="168" fontId="14" fillId="0" borderId="12" xfId="28" applyNumberFormat="1" applyFont="1" applyBorder="1" applyAlignment="1" applyProtection="1">
      <alignment horizontal="center" vertical="center" wrapText="1"/>
      <protection locked="0"/>
    </xf>
    <xf numFmtId="164" fontId="14" fillId="0" borderId="2" xfId="28" applyFont="1" applyFill="1" applyBorder="1" applyAlignment="1" applyProtection="1">
      <alignment horizontal="center" vertical="center" wrapText="1"/>
      <protection locked="0"/>
    </xf>
    <xf numFmtId="164" fontId="14" fillId="0" borderId="13" xfId="23" applyFont="1" applyBorder="1" applyAlignment="1" applyProtection="1">
      <alignment horizontal="center" vertical="center" wrapText="1"/>
      <protection locked="0"/>
    </xf>
    <xf numFmtId="164" fontId="14" fillId="0" borderId="14" xfId="23" applyFont="1" applyBorder="1" applyAlignment="1" applyProtection="1">
      <alignment horizontal="center" vertical="center" wrapText="1"/>
      <protection locked="0"/>
    </xf>
    <xf numFmtId="165" fontId="14" fillId="4" borderId="14" xfId="20" applyNumberFormat="1" applyFont="1" applyFill="1" applyBorder="1" applyAlignment="1" applyProtection="1">
      <alignment horizontal="center" vertical="center"/>
      <protection locked="0"/>
    </xf>
    <xf numFmtId="166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4" xfId="20" applyNumberFormat="1" applyFont="1" applyBorder="1" applyAlignment="1" applyProtection="1">
      <alignment horizontal="center" vertical="center"/>
      <protection locked="0"/>
    </xf>
    <xf numFmtId="165" fontId="14" fillId="5" borderId="14" xfId="20" applyNumberFormat="1" applyFont="1" applyFill="1" applyBorder="1" applyAlignment="1" applyProtection="1">
      <alignment horizontal="center" vertical="center"/>
      <protection locked="0"/>
    </xf>
    <xf numFmtId="166" fontId="14" fillId="0" borderId="14" xfId="20" applyNumberFormat="1" applyFont="1" applyFill="1" applyBorder="1" applyAlignment="1" applyProtection="1">
      <alignment horizontal="center" vertical="center"/>
      <protection locked="0"/>
    </xf>
    <xf numFmtId="167" fontId="14" fillId="4" borderId="14" xfId="20" applyNumberFormat="1" applyFont="1" applyFill="1" applyBorder="1" applyAlignment="1" applyProtection="1">
      <alignment horizontal="center" vertical="center"/>
      <protection locked="0"/>
    </xf>
    <xf numFmtId="167" fontId="14" fillId="4" borderId="2" xfId="20" applyNumberFormat="1" applyFont="1" applyFill="1" applyBorder="1" applyAlignment="1" applyProtection="1">
      <alignment horizontal="center" vertical="center"/>
      <protection locked="0"/>
    </xf>
    <xf numFmtId="166" fontId="19" fillId="0" borderId="2" xfId="0" applyNumberFormat="1" applyFont="1" applyFill="1" applyBorder="1" applyAlignment="1" applyProtection="1">
      <alignment horizontal="center" vertical="center"/>
      <protection locked="0"/>
    </xf>
    <xf numFmtId="166" fontId="19" fillId="6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6" xfId="23" applyFont="1" applyBorder="1" applyAlignment="1" applyProtection="1">
      <alignment horizontal="center" vertical="center" wrapText="1"/>
      <protection locked="0"/>
    </xf>
    <xf numFmtId="164" fontId="20" fillId="0" borderId="0" xfId="23" applyFont="1" applyAlignment="1" applyProtection="1">
      <alignment vertical="center"/>
      <protection locked="0"/>
    </xf>
    <xf numFmtId="164" fontId="14" fillId="0" borderId="10" xfId="23" applyFont="1" applyBorder="1" applyAlignment="1" applyProtection="1">
      <alignment horizontal="center" vertical="center" wrapText="1"/>
      <protection locked="0"/>
    </xf>
    <xf numFmtId="165" fontId="14" fillId="5" borderId="10" xfId="20" applyNumberFormat="1" applyFont="1" applyFill="1" applyBorder="1" applyAlignment="1" applyProtection="1">
      <alignment horizontal="center" vertical="center"/>
      <protection locked="0"/>
    </xf>
    <xf numFmtId="165" fontId="11" fillId="0" borderId="10" xfId="20" applyNumberFormat="1" applyFont="1" applyBorder="1" applyAlignment="1" applyProtection="1">
      <alignment horizontal="center" vertical="center"/>
      <protection locked="0"/>
    </xf>
    <xf numFmtId="165" fontId="14" fillId="5" borderId="10" xfId="0" applyNumberFormat="1" applyFont="1" applyFill="1" applyBorder="1" applyAlignment="1" applyProtection="1">
      <alignment horizontal="center" vertical="center"/>
      <protection locked="0"/>
    </xf>
    <xf numFmtId="166" fontId="14" fillId="0" borderId="10" xfId="20" applyNumberFormat="1" applyFont="1" applyFill="1" applyBorder="1" applyAlignment="1" applyProtection="1">
      <alignment horizontal="center" vertical="center"/>
      <protection locked="0"/>
    </xf>
    <xf numFmtId="167" fontId="14" fillId="4" borderId="10" xfId="20" applyNumberFormat="1" applyFont="1" applyFill="1" applyBorder="1" applyAlignment="1" applyProtection="1">
      <alignment horizontal="center" vertical="center"/>
      <protection locked="0"/>
    </xf>
    <xf numFmtId="165" fontId="14" fillId="5" borderId="14" xfId="0" applyNumberFormat="1" applyFont="1" applyFill="1" applyBorder="1" applyAlignment="1" applyProtection="1">
      <alignment horizontal="center" vertical="center"/>
      <protection locked="0"/>
    </xf>
    <xf numFmtId="167" fontId="14" fillId="4" borderId="14" xfId="0" applyNumberFormat="1" applyFont="1" applyFill="1" applyBorder="1" applyAlignment="1" applyProtection="1">
      <alignment horizontal="center" vertical="center"/>
      <protection locked="0"/>
    </xf>
    <xf numFmtId="167" fontId="14" fillId="4" borderId="2" xfId="0" applyNumberFormat="1" applyFont="1" applyFill="1" applyBorder="1" applyAlignment="1" applyProtection="1">
      <alignment horizontal="center" vertical="center"/>
      <protection locked="0"/>
    </xf>
    <xf numFmtId="167" fontId="14" fillId="4" borderId="10" xfId="0" applyNumberFormat="1" applyFont="1" applyFill="1" applyBorder="1" applyAlignment="1" applyProtection="1">
      <alignment horizontal="center" vertical="center"/>
      <protection locked="0"/>
    </xf>
    <xf numFmtId="164" fontId="21" fillId="0" borderId="0" xfId="23" applyFont="1" applyAlignment="1" applyProtection="1">
      <alignment vertical="center"/>
      <protection locked="0"/>
    </xf>
    <xf numFmtId="164" fontId="6" fillId="0" borderId="0" xfId="23" applyFont="1" applyAlignment="1" applyProtection="1">
      <alignment vertical="center"/>
      <protection locked="0"/>
    </xf>
    <xf numFmtId="164" fontId="22" fillId="0" borderId="0" xfId="23" applyFont="1" applyAlignment="1" applyProtection="1">
      <alignment vertical="center"/>
      <protection locked="0"/>
    </xf>
    <xf numFmtId="164" fontId="23" fillId="2" borderId="0" xfId="27" applyFont="1" applyFill="1" applyBorder="1" applyAlignment="1" applyProtection="1">
      <alignment horizontal="center" vertical="top" shrinkToFit="1"/>
      <protection locked="0"/>
    </xf>
    <xf numFmtId="164" fontId="9" fillId="0" borderId="0" xfId="26" applyFont="1" applyBorder="1" applyAlignment="1" applyProtection="1">
      <alignment horizontal="center" vertical="center"/>
      <protection locked="0"/>
    </xf>
    <xf numFmtId="164" fontId="10" fillId="0" borderId="0" xfId="26" applyFont="1" applyAlignment="1" applyProtection="1">
      <alignment vertical="center"/>
      <protection locked="0"/>
    </xf>
    <xf numFmtId="164" fontId="7" fillId="0" borderId="2" xfId="25" applyFont="1" applyFill="1" applyBorder="1" applyAlignment="1" applyProtection="1">
      <alignment horizontal="center" vertical="center"/>
      <protection locked="0"/>
    </xf>
    <xf numFmtId="164" fontId="11" fillId="0" borderId="13" xfId="28" applyFont="1" applyBorder="1" applyAlignment="1" applyProtection="1">
      <alignment horizontal="left" vertical="center" wrapText="1"/>
      <protection locked="0"/>
    </xf>
    <xf numFmtId="168" fontId="14" fillId="0" borderId="13" xfId="28" applyNumberFormat="1" applyFont="1" applyFill="1" applyBorder="1" applyAlignment="1" applyProtection="1">
      <alignment horizontal="center" vertical="center" wrapText="1"/>
      <protection locked="0"/>
    </xf>
    <xf numFmtId="168" fontId="14" fillId="0" borderId="2" xfId="28" applyNumberFormat="1" applyFont="1" applyBorder="1" applyAlignment="1" applyProtection="1">
      <alignment horizontal="center" vertical="center"/>
      <protection locked="0"/>
    </xf>
    <xf numFmtId="164" fontId="14" fillId="0" borderId="13" xfId="23" applyFont="1" applyFill="1" applyBorder="1" applyAlignment="1" applyProtection="1">
      <alignment horizontal="center" vertical="center" wrapText="1"/>
      <protection locked="0"/>
    </xf>
    <xf numFmtId="165" fontId="14" fillId="0" borderId="14" xfId="20" applyNumberFormat="1" applyFont="1" applyFill="1" applyBorder="1" applyAlignment="1" applyProtection="1">
      <alignment horizontal="center" vertical="center"/>
      <protection locked="0"/>
    </xf>
    <xf numFmtId="165" fontId="14" fillId="0" borderId="14" xfId="0" applyNumberFormat="1" applyFont="1" applyFill="1" applyBorder="1" applyAlignment="1" applyProtection="1">
      <alignment horizontal="center" vertical="center"/>
      <protection locked="0"/>
    </xf>
    <xf numFmtId="167" fontId="14" fillId="0" borderId="14" xfId="20" applyNumberFormat="1" applyFont="1" applyFill="1" applyBorder="1" applyAlignment="1" applyProtection="1">
      <alignment horizontal="center" vertical="center"/>
      <protection locked="0"/>
    </xf>
    <xf numFmtId="167" fontId="14" fillId="0" borderId="2" xfId="20" applyNumberFormat="1" applyFont="1" applyFill="1" applyBorder="1" applyAlignment="1" applyProtection="1">
      <alignment horizontal="center" vertical="center"/>
      <protection locked="0"/>
    </xf>
    <xf numFmtId="166" fontId="19" fillId="4" borderId="2" xfId="0" applyNumberFormat="1" applyFont="1" applyFill="1" applyBorder="1" applyAlignment="1" applyProtection="1">
      <alignment horizontal="center" vertical="center"/>
      <protection locked="0"/>
    </xf>
    <xf numFmtId="165" fontId="14" fillId="0" borderId="10" xfId="20" applyNumberFormat="1" applyFont="1" applyFill="1" applyBorder="1" applyAlignment="1" applyProtection="1">
      <alignment horizontal="center" vertical="center"/>
      <protection locked="0"/>
    </xf>
    <xf numFmtId="166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167" fontId="14" fillId="0" borderId="10" xfId="20" applyNumberFormat="1" applyFont="1" applyFill="1" applyBorder="1" applyAlignment="1" applyProtection="1">
      <alignment horizontal="center" vertical="center"/>
      <protection locked="0"/>
    </xf>
    <xf numFmtId="164" fontId="11" fillId="0" borderId="13" xfId="28" applyFont="1" applyFill="1" applyBorder="1" applyAlignment="1" applyProtection="1">
      <alignment horizontal="left" vertical="center" wrapText="1"/>
      <protection locked="0"/>
    </xf>
    <xf numFmtId="164" fontId="11" fillId="0" borderId="10" xfId="28" applyFont="1" applyBorder="1" applyAlignment="1" applyProtection="1">
      <alignment horizontal="left" vertical="center" wrapText="1"/>
      <protection locked="0"/>
    </xf>
    <xf numFmtId="164" fontId="14" fillId="0" borderId="15" xfId="0" applyFont="1" applyBorder="1" applyAlignment="1" applyProtection="1">
      <alignment horizontal="center" vertical="center" wrapText="1"/>
      <protection locked="0"/>
    </xf>
    <xf numFmtId="164" fontId="14" fillId="0" borderId="16" xfId="0" applyFont="1" applyBorder="1" applyAlignment="1" applyProtection="1">
      <alignment horizontal="center" vertical="center" wrapText="1"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Fill="1" applyBorder="1" applyAlignment="1" applyProtection="1">
      <alignment horizontal="center" vertical="center"/>
      <protection locked="0"/>
    </xf>
    <xf numFmtId="164" fontId="13" fillId="0" borderId="0" xfId="28" applyFont="1" applyBorder="1" applyAlignment="1" applyProtection="1">
      <alignment horizontal="left" vertical="center" wrapText="1"/>
      <protection locked="0"/>
    </xf>
    <xf numFmtId="164" fontId="26" fillId="0" borderId="0" xfId="28" applyFont="1" applyBorder="1" applyAlignment="1" applyProtection="1">
      <alignment horizontal="center" vertical="center" wrapText="1"/>
      <protection locked="0"/>
    </xf>
    <xf numFmtId="164" fontId="26" fillId="0" borderId="0" xfId="28" applyFont="1" applyBorder="1" applyAlignment="1" applyProtection="1">
      <alignment horizontal="center" vertical="center"/>
      <protection locked="0"/>
    </xf>
    <xf numFmtId="168" fontId="26" fillId="0" borderId="0" xfId="28" applyNumberFormat="1" applyFont="1" applyBorder="1" applyAlignment="1" applyProtection="1">
      <alignment horizontal="center" vertical="center"/>
      <protection locked="0"/>
    </xf>
    <xf numFmtId="164" fontId="26" fillId="0" borderId="0" xfId="23" applyFont="1" applyBorder="1" applyAlignment="1" applyProtection="1">
      <alignment horizontal="center" vertical="center" wrapText="1"/>
      <protection locked="0"/>
    </xf>
    <xf numFmtId="164" fontId="6" fillId="0" borderId="0" xfId="23" applyFont="1" applyBorder="1" applyAlignment="1" applyProtection="1">
      <alignment horizontal="center" vertical="center" wrapText="1"/>
      <protection locked="0"/>
    </xf>
    <xf numFmtId="165" fontId="14" fillId="0" borderId="0" xfId="20" applyNumberFormat="1" applyFont="1" applyBorder="1" applyAlignment="1" applyProtection="1">
      <alignment horizontal="center" vertical="center"/>
      <protection locked="0"/>
    </xf>
    <xf numFmtId="166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20" applyNumberFormat="1" applyFont="1" applyBorder="1" applyAlignment="1" applyProtection="1">
      <alignment horizontal="center" vertical="center"/>
      <protection locked="0"/>
    </xf>
    <xf numFmtId="167" fontId="14" fillId="0" borderId="0" xfId="20" applyNumberFormat="1" applyFont="1" applyBorder="1" applyAlignment="1" applyProtection="1">
      <alignment horizontal="center" vertical="center"/>
      <protection locked="0"/>
    </xf>
    <xf numFmtId="166" fontId="19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0" xfId="23" applyFont="1" applyBorder="1" applyAlignment="1" applyProtection="1">
      <alignment horizontal="center" vertical="center" wrapText="1"/>
      <protection locked="0"/>
    </xf>
    <xf numFmtId="164" fontId="5" fillId="0" borderId="0" xfId="26" applyFont="1" applyAlignment="1" applyProtection="1">
      <alignment horizontal="left" vertical="center"/>
      <protection locked="0"/>
    </xf>
    <xf numFmtId="168" fontId="14" fillId="0" borderId="2" xfId="28" applyNumberFormat="1" applyFont="1" applyBorder="1" applyAlignment="1" applyProtection="1">
      <alignment horizontal="center" vertical="center" wrapText="1"/>
      <protection locked="0"/>
    </xf>
    <xf numFmtId="164" fontId="11" fillId="7" borderId="2" xfId="28" applyFont="1" applyFill="1" applyBorder="1" applyAlignment="1" applyProtection="1">
      <alignment horizontal="left" vertical="center" wrapText="1"/>
      <protection locked="0"/>
    </xf>
    <xf numFmtId="167" fontId="14" fillId="0" borderId="14" xfId="0" applyNumberFormat="1" applyFont="1" applyFill="1" applyBorder="1" applyAlignment="1" applyProtection="1">
      <alignment horizontal="center" vertical="center"/>
      <protection locked="0"/>
    </xf>
    <xf numFmtId="167" fontId="14" fillId="0" borderId="2" xfId="0" applyNumberFormat="1" applyFont="1" applyFill="1" applyBorder="1" applyAlignment="1" applyProtection="1">
      <alignment horizontal="center" vertical="center"/>
      <protection locked="0"/>
    </xf>
    <xf numFmtId="167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11" fillId="7" borderId="13" xfId="28" applyFont="1" applyFill="1" applyBorder="1" applyAlignment="1" applyProtection="1">
      <alignment horizontal="left" vertical="center" wrapText="1"/>
      <protection locked="0"/>
    </xf>
    <xf numFmtId="164" fontId="14" fillId="0" borderId="13" xfId="28" applyFont="1" applyBorder="1" applyAlignment="1" applyProtection="1">
      <alignment horizontal="center" vertical="center"/>
      <protection locked="0"/>
    </xf>
    <xf numFmtId="165" fontId="11" fillId="0" borderId="10" xfId="20" applyNumberFormat="1" applyFont="1" applyFill="1" applyBorder="1" applyAlignment="1" applyProtection="1">
      <alignment horizontal="center" vertical="center"/>
      <protection locked="0"/>
    </xf>
    <xf numFmtId="167" fontId="14" fillId="7" borderId="2" xfId="20" applyNumberFormat="1" applyFont="1" applyFill="1" applyBorder="1" applyAlignment="1" applyProtection="1">
      <alignment horizontal="center" vertical="center"/>
      <protection locked="0"/>
    </xf>
    <xf numFmtId="164" fontId="6" fillId="0" borderId="0" xfId="22" applyFont="1" applyAlignment="1" applyProtection="1">
      <alignment vertical="center"/>
      <protection locked="0"/>
    </xf>
    <xf numFmtId="164" fontId="14" fillId="3" borderId="17" xfId="20" applyFont="1" applyFill="1" applyBorder="1" applyAlignment="1" applyProtection="1">
      <alignment horizontal="right" vertical="center"/>
      <protection locked="0"/>
    </xf>
    <xf numFmtId="164" fontId="15" fillId="3" borderId="0" xfId="20" applyFont="1" applyFill="1" applyBorder="1" applyAlignment="1" applyProtection="1">
      <alignment horizontal="center" vertical="center"/>
      <protection locked="0"/>
    </xf>
    <xf numFmtId="164" fontId="14" fillId="3" borderId="0" xfId="20" applyFont="1" applyFill="1" applyBorder="1" applyAlignment="1" applyProtection="1">
      <alignment vertical="center"/>
      <protection locked="0"/>
    </xf>
    <xf numFmtId="164" fontId="14" fillId="3" borderId="0" xfId="20" applyFont="1" applyFill="1" applyBorder="1" applyAlignment="1" applyProtection="1">
      <alignment horizontal="right" vertical="center"/>
      <protection locked="0"/>
    </xf>
    <xf numFmtId="164" fontId="14" fillId="3" borderId="0" xfId="20" applyFont="1" applyFill="1" applyBorder="1" applyAlignment="1" applyProtection="1">
      <alignment horizontal="center" vertical="center"/>
      <protection locked="0"/>
    </xf>
    <xf numFmtId="165" fontId="15" fillId="3" borderId="18" xfId="20" applyNumberFormat="1" applyFont="1" applyFill="1" applyBorder="1" applyAlignment="1" applyProtection="1">
      <alignment horizontal="center" vertical="center"/>
      <protection locked="0"/>
    </xf>
    <xf numFmtId="168" fontId="14" fillId="0" borderId="13" xfId="28" applyNumberFormat="1" applyFont="1" applyBorder="1" applyAlignment="1" applyProtection="1">
      <alignment horizontal="center" vertical="center" wrapText="1"/>
      <protection locked="0"/>
    </xf>
    <xf numFmtId="164" fontId="14" fillId="0" borderId="2" xfId="28" applyFont="1" applyBorder="1" applyAlignment="1" applyProtection="1">
      <alignment horizontal="center" vertical="center" wrapText="1"/>
      <protection locked="0"/>
    </xf>
    <xf numFmtId="164" fontId="14" fillId="0" borderId="2" xfId="23" applyFont="1" applyBorder="1" applyAlignment="1" applyProtection="1">
      <alignment horizontal="center" vertical="center" wrapText="1"/>
      <protection locked="0"/>
    </xf>
    <xf numFmtId="164" fontId="11" fillId="0" borderId="19" xfId="23" applyFont="1" applyBorder="1" applyAlignment="1" applyProtection="1">
      <alignment horizontal="center" vertical="center" wrapText="1"/>
      <protection locked="0"/>
    </xf>
    <xf numFmtId="164" fontId="14" fillId="0" borderId="20" xfId="23" applyFont="1" applyBorder="1" applyAlignment="1" applyProtection="1">
      <alignment horizontal="center" vertical="center" wrapText="1"/>
      <protection locked="0"/>
    </xf>
    <xf numFmtId="165" fontId="14" fillId="0" borderId="20" xfId="20" applyNumberFormat="1" applyFont="1" applyFill="1" applyBorder="1" applyAlignment="1" applyProtection="1">
      <alignment horizontal="center" vertical="center"/>
      <protection locked="0"/>
    </xf>
    <xf numFmtId="166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20" xfId="0" applyNumberFormat="1" applyFont="1" applyFill="1" applyBorder="1" applyAlignment="1" applyProtection="1">
      <alignment horizontal="center" vertical="center"/>
      <protection locked="0"/>
    </xf>
    <xf numFmtId="166" fontId="14" fillId="0" borderId="20" xfId="20" applyNumberFormat="1" applyFont="1" applyFill="1" applyBorder="1" applyAlignment="1" applyProtection="1">
      <alignment horizontal="center" vertical="center"/>
      <protection locked="0"/>
    </xf>
    <xf numFmtId="167" fontId="14" fillId="0" borderId="20" xfId="20" applyNumberFormat="1" applyFont="1" applyFill="1" applyBorder="1" applyAlignment="1" applyProtection="1">
      <alignment horizontal="center" vertical="center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Выездка технические1" xfId="22"/>
    <cellStyle name="Обычный_Выездка технические1 2" xfId="23"/>
    <cellStyle name="Обычный_Измайлово-2003 2" xfId="24"/>
    <cellStyle name="Обычный_Лист Microsoft Excel" xfId="25"/>
    <cellStyle name="Обычный_Лист Microsoft Excel 2" xfId="26"/>
    <cellStyle name="Обычный_ПРИМЕРЫ ТЕХ.РЕЗУЛЬТАТОВ - Выездка" xfId="27"/>
    <cellStyle name="Обычный_Россия (В) юниоры" xfId="28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57150</xdr:rowOff>
    </xdr:from>
    <xdr:to>
      <xdr:col>3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9812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38100</xdr:rowOff>
    </xdr:from>
    <xdr:to>
      <xdr:col>3</xdr:col>
      <xdr:colOff>285750</xdr:colOff>
      <xdr:row>2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812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3</xdr:col>
      <xdr:colOff>285750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257175</xdr:colOff>
      <xdr:row>2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zoomScale="90" zoomScaleNormal="90" zoomScaleSheetLayoutView="70" workbookViewId="0" topLeftCell="A2">
      <selection activeCell="F15" sqref="F15"/>
    </sheetView>
  </sheetViews>
  <sheetFormatPr defaultColWidth="9.140625" defaultRowHeight="15"/>
  <cols>
    <col min="1" max="1" width="3.7109375" style="1" customWidth="1"/>
    <col min="2" max="2" width="8.140625" style="1" customWidth="1"/>
    <col min="3" max="3" width="19.28125" style="1" customWidth="1"/>
    <col min="4" max="4" width="9.421875" style="1" customWidth="1"/>
    <col min="5" max="5" width="0" style="1" hidden="1" customWidth="1"/>
    <col min="6" max="6" width="24.7109375" style="1" customWidth="1"/>
    <col min="7" max="7" width="10.00390625" style="1" customWidth="1"/>
    <col min="8" max="8" width="18.140625" style="1" customWidth="1"/>
    <col min="9" max="9" width="16.421875" style="1" customWidth="1"/>
    <col min="10" max="10" width="3.7109375" style="1" customWidth="1"/>
    <col min="11" max="11" width="10.4218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1.140625" style="1" customWidth="1"/>
    <col min="19" max="19" width="9.7109375" style="1" customWidth="1"/>
    <col min="20" max="20" width="1.4218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19" s="12" customFormat="1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s="23" customFormat="1" ht="15" customHeight="1">
      <c r="A7" s="19" t="s">
        <v>10</v>
      </c>
      <c r="B7" s="20"/>
      <c r="C7" s="21"/>
      <c r="D7" s="21"/>
      <c r="E7" s="21"/>
      <c r="F7" s="21"/>
      <c r="G7" s="21"/>
      <c r="H7" s="22"/>
      <c r="I7" s="20"/>
      <c r="J7" s="20"/>
      <c r="K7" s="20"/>
      <c r="L7" s="20"/>
      <c r="M7" s="20"/>
      <c r="N7" s="20"/>
      <c r="O7" s="20"/>
      <c r="P7" s="20"/>
      <c r="R7" s="20" t="s">
        <v>11</v>
      </c>
      <c r="T7" s="20"/>
    </row>
    <row r="8" spans="1:20" s="37" customFormat="1" ht="15" customHeight="1">
      <c r="A8" s="24" t="s">
        <v>12</v>
      </c>
      <c r="B8" s="25" t="s">
        <v>13</v>
      </c>
      <c r="C8" s="26" t="s">
        <v>14</v>
      </c>
      <c r="D8" s="27" t="s">
        <v>15</v>
      </c>
      <c r="E8" s="28" t="s">
        <v>16</v>
      </c>
      <c r="F8" s="26" t="s">
        <v>17</v>
      </c>
      <c r="G8" s="27" t="s">
        <v>15</v>
      </c>
      <c r="H8" s="27" t="s">
        <v>18</v>
      </c>
      <c r="I8" s="27" t="s">
        <v>19</v>
      </c>
      <c r="J8" s="28" t="s">
        <v>20</v>
      </c>
      <c r="K8" s="29" t="s">
        <v>21</v>
      </c>
      <c r="L8" s="30">
        <v>20</v>
      </c>
      <c r="M8" s="31" t="s">
        <v>22</v>
      </c>
      <c r="N8" s="32" t="s">
        <v>23</v>
      </c>
      <c r="O8" s="32"/>
      <c r="P8" s="31">
        <v>1</v>
      </c>
      <c r="Q8" s="33" t="s">
        <v>24</v>
      </c>
      <c r="R8" s="34">
        <v>0.020833333333333332</v>
      </c>
      <c r="S8" s="35" t="s">
        <v>25</v>
      </c>
      <c r="T8" s="36"/>
    </row>
    <row r="9" spans="1:20" s="37" customFormat="1" ht="15" customHeight="1">
      <c r="A9" s="24"/>
      <c r="B9" s="25"/>
      <c r="C9" s="26"/>
      <c r="D9" s="27"/>
      <c r="E9" s="28"/>
      <c r="F9" s="26"/>
      <c r="G9" s="27"/>
      <c r="H9" s="27"/>
      <c r="I9" s="27"/>
      <c r="J9" s="28"/>
      <c r="K9" s="38" t="s">
        <v>26</v>
      </c>
      <c r="L9" s="39">
        <v>10</v>
      </c>
      <c r="M9" s="40" t="s">
        <v>22</v>
      </c>
      <c r="N9" s="41"/>
      <c r="O9" s="41"/>
      <c r="P9" s="40"/>
      <c r="Q9" s="42"/>
      <c r="R9" s="43"/>
      <c r="S9" s="35"/>
      <c r="T9" s="36"/>
    </row>
    <row r="10" spans="1:20" s="37" customFormat="1" ht="39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44" t="s">
        <v>27</v>
      </c>
      <c r="L10" s="45" t="s">
        <v>28</v>
      </c>
      <c r="M10" s="46" t="s">
        <v>29</v>
      </c>
      <c r="N10" s="46" t="s">
        <v>30</v>
      </c>
      <c r="O10" s="46" t="s">
        <v>31</v>
      </c>
      <c r="P10" s="47" t="s">
        <v>32</v>
      </c>
      <c r="Q10" s="47" t="s">
        <v>33</v>
      </c>
      <c r="R10" s="48" t="s">
        <v>34</v>
      </c>
      <c r="S10" s="35"/>
      <c r="T10" s="36"/>
    </row>
    <row r="11" spans="1:20" ht="12.75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s="70" customFormat="1" ht="23.25" customHeight="1">
      <c r="A12" s="50">
        <v>1</v>
      </c>
      <c r="B12" s="51">
        <v>313</v>
      </c>
      <c r="C12" s="52" t="s">
        <v>36</v>
      </c>
      <c r="D12" s="53" t="s">
        <v>37</v>
      </c>
      <c r="E12" s="54"/>
      <c r="F12" s="55" t="s">
        <v>38</v>
      </c>
      <c r="G12" s="56" t="s">
        <v>39</v>
      </c>
      <c r="H12" s="57" t="s">
        <v>40</v>
      </c>
      <c r="I12" s="58" t="s">
        <v>41</v>
      </c>
      <c r="J12" s="59">
        <v>1</v>
      </c>
      <c r="K12" s="60">
        <v>0.4604166666666667</v>
      </c>
      <c r="L12" s="61">
        <v>0.5129513888888889</v>
      </c>
      <c r="M12" s="62">
        <v>0.5209606481481481</v>
      </c>
      <c r="N12" s="63">
        <f>M12-L12</f>
        <v>0.008009259259259216</v>
      </c>
      <c r="O12" s="64">
        <f>L12-K12</f>
        <v>0.05253472222222222</v>
      </c>
      <c r="P12" s="65">
        <f>$L$8/O12/24</f>
        <v>15.862524785194978</v>
      </c>
      <c r="Q12" s="66">
        <f>SUM($L$8:$L$9)/R12/24</f>
        <v>15.526164462334682</v>
      </c>
      <c r="R12" s="67">
        <f>SUM(O12:O13)</f>
        <v>0.08050925925925922</v>
      </c>
      <c r="S12" s="68">
        <f>SUM(N12:N13)+R12</f>
        <v>0.09359953703703694</v>
      </c>
      <c r="T12" s="69"/>
    </row>
    <row r="13" spans="1:20" s="70" customFormat="1" ht="23.25" customHeight="1">
      <c r="A13" s="50"/>
      <c r="B13" s="51"/>
      <c r="C13" s="52"/>
      <c r="D13" s="53"/>
      <c r="E13" s="54"/>
      <c r="F13" s="55"/>
      <c r="G13" s="56"/>
      <c r="H13" s="57"/>
      <c r="I13" s="58"/>
      <c r="J13" s="71">
        <v>2</v>
      </c>
      <c r="K13" s="72">
        <f>M12+$R$8</f>
        <v>0.5417939814814815</v>
      </c>
      <c r="L13" s="73">
        <v>0.5697685185185185</v>
      </c>
      <c r="M13" s="73">
        <v>0.574849537037037</v>
      </c>
      <c r="N13" s="74">
        <f>M13-L13</f>
        <v>0.005081018518518499</v>
      </c>
      <c r="O13" s="75">
        <f>L13-K13</f>
        <v>0.027974537037037006</v>
      </c>
      <c r="P13" s="76">
        <f>$L$9/O13/24</f>
        <v>14.89449731071578</v>
      </c>
      <c r="Q13" s="66"/>
      <c r="R13" s="67"/>
      <c r="S13" s="68"/>
      <c r="T13" s="69"/>
    </row>
    <row r="14" spans="1:20" ht="12.75">
      <c r="A14" s="49" t="s">
        <v>42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s="70" customFormat="1" ht="23.25" customHeight="1">
      <c r="A15" s="50">
        <v>1</v>
      </c>
      <c r="B15" s="51">
        <v>311</v>
      </c>
      <c r="C15" s="52" t="s">
        <v>43</v>
      </c>
      <c r="D15" s="53" t="s">
        <v>44</v>
      </c>
      <c r="E15" s="54"/>
      <c r="F15" s="55" t="s">
        <v>45</v>
      </c>
      <c r="G15" s="56" t="s">
        <v>46</v>
      </c>
      <c r="H15" s="57" t="s">
        <v>40</v>
      </c>
      <c r="I15" s="58" t="s">
        <v>47</v>
      </c>
      <c r="J15" s="59">
        <v>1</v>
      </c>
      <c r="K15" s="60">
        <v>0.4604166666666667</v>
      </c>
      <c r="L15" s="61">
        <v>0.512962962962963</v>
      </c>
      <c r="M15" s="62">
        <v>0.5208680555555555</v>
      </c>
      <c r="N15" s="77">
        <f>M15-L15</f>
        <v>0.007905092592592533</v>
      </c>
      <c r="O15" s="64">
        <f>L15-K15</f>
        <v>0.05254629629629626</v>
      </c>
      <c r="P15" s="78">
        <f>$L$8/O15/24</f>
        <v>15.859030837004417</v>
      </c>
      <c r="Q15" s="79">
        <f>SUM($L$8:$L$9)/R15/24</f>
        <v>15.510555794915975</v>
      </c>
      <c r="R15" s="67">
        <f>SUM(O15:O16)</f>
        <v>0.08059027777777783</v>
      </c>
      <c r="S15" s="68">
        <f>SUM(N15:N16)+R15</f>
        <v>0.0935069444444444</v>
      </c>
      <c r="T15" s="69"/>
    </row>
    <row r="16" spans="1:20" s="70" customFormat="1" ht="23.25" customHeight="1">
      <c r="A16" s="50"/>
      <c r="B16" s="51"/>
      <c r="C16" s="52"/>
      <c r="D16" s="53"/>
      <c r="E16" s="54"/>
      <c r="F16" s="55"/>
      <c r="G16" s="56"/>
      <c r="H16" s="57"/>
      <c r="I16" s="58"/>
      <c r="J16" s="71">
        <v>2</v>
      </c>
      <c r="K16" s="72">
        <f>M15+$R$8</f>
        <v>0.5417013888888889</v>
      </c>
      <c r="L16" s="73">
        <v>0.5697453703703704</v>
      </c>
      <c r="M16" s="73">
        <v>0.5747569444444445</v>
      </c>
      <c r="N16" s="74">
        <f>M16-L16</f>
        <v>0.005011574074074043</v>
      </c>
      <c r="O16" s="75">
        <f>L16-K16</f>
        <v>0.028043981481481572</v>
      </c>
      <c r="P16" s="80">
        <f>$L$9/O16/24</f>
        <v>14.857614527445266</v>
      </c>
      <c r="Q16" s="79"/>
      <c r="R16" s="67"/>
      <c r="S16" s="68"/>
      <c r="T16" s="69"/>
    </row>
    <row r="17" ht="33.75" customHeight="1">
      <c r="A17" s="81"/>
    </row>
    <row r="18" spans="1:18" ht="30" customHeight="1">
      <c r="A18" s="82"/>
      <c r="B18" s="82"/>
      <c r="D18" s="82"/>
      <c r="F18" s="82" t="s">
        <v>48</v>
      </c>
      <c r="G18" s="83"/>
      <c r="J18" s="1" t="s">
        <v>49</v>
      </c>
      <c r="M18" s="82"/>
      <c r="N18" s="82"/>
      <c r="O18" s="82"/>
      <c r="P18" s="82"/>
      <c r="Q18" s="82"/>
      <c r="R18" s="82"/>
    </row>
    <row r="19" spans="1:18" ht="30" customHeight="1">
      <c r="A19" s="82"/>
      <c r="B19" s="82"/>
      <c r="D19" s="82"/>
      <c r="F19" s="82" t="s">
        <v>50</v>
      </c>
      <c r="G19" s="83"/>
      <c r="J19" s="82" t="s">
        <v>51</v>
      </c>
      <c r="K19" s="82"/>
      <c r="L19" s="82"/>
      <c r="M19" s="82"/>
      <c r="N19" s="82"/>
      <c r="O19" s="82"/>
      <c r="P19" s="82"/>
      <c r="Q19" s="82"/>
      <c r="R19" s="82"/>
    </row>
    <row r="20" ht="21" customHeight="1">
      <c r="A20" s="81"/>
    </row>
    <row r="21" ht="21" customHeight="1">
      <c r="A21" s="81"/>
    </row>
    <row r="22" spans="1:18" ht="30" customHeight="1">
      <c r="A22" s="82"/>
      <c r="B22" s="82"/>
      <c r="D22" s="82"/>
      <c r="E22" s="82"/>
      <c r="G22" s="83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8" ht="30" customHeight="1">
      <c r="A23" s="82"/>
      <c r="B23" s="82"/>
      <c r="D23" s="82"/>
      <c r="E23" s="82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ht="12.75">
      <c r="A24" s="81"/>
    </row>
  </sheetData>
  <sheetProtection selectLockedCells="1" selectUnlockedCells="1"/>
  <mergeCells count="45">
    <mergeCell ref="A3:S3"/>
    <mergeCell ref="A4:S4"/>
    <mergeCell ref="A5:S5"/>
    <mergeCell ref="A6:S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N8:O8"/>
    <mergeCell ref="S8:S10"/>
    <mergeCell ref="T8:T10"/>
    <mergeCell ref="A11:T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T12:T13"/>
    <mergeCell ref="A14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</mergeCells>
  <conditionalFormatting sqref="N12:N13 N15:N16">
    <cfRule type="cellIs" priority="1" dxfId="0" operator="greaterThan" stopIfTrue="1">
      <formula>0.0138888888888889</formula>
    </cfRule>
  </conditionalFormatting>
  <conditionalFormatting sqref="P12:Q13 P15:Q16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1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L20"/>
  <sheetViews>
    <sheetView zoomScaleSheetLayoutView="70" workbookViewId="0" topLeftCell="A2">
      <selection activeCell="F13" sqref="F13"/>
    </sheetView>
  </sheetViews>
  <sheetFormatPr defaultColWidth="9.140625" defaultRowHeight="15"/>
  <cols>
    <col min="1" max="1" width="3.7109375" style="1" customWidth="1"/>
    <col min="2" max="2" width="6.421875" style="1" customWidth="1"/>
    <col min="3" max="3" width="15.7109375" style="1" customWidth="1"/>
    <col min="4" max="4" width="7.7109375" style="1" customWidth="1"/>
    <col min="5" max="5" width="0.13671875" style="1" customWidth="1"/>
    <col min="6" max="6" width="25.7109375" style="1" customWidth="1"/>
    <col min="7" max="7" width="7.7109375" style="1" customWidth="1"/>
    <col min="8" max="8" width="15.140625" style="1" customWidth="1"/>
    <col min="9" max="9" width="16.421875" style="1" customWidth="1"/>
    <col min="10" max="10" width="3.7109375" style="1" customWidth="1"/>
    <col min="11" max="11" width="9.7109375" style="1" customWidth="1"/>
    <col min="12" max="12" width="10.7109375" style="1" customWidth="1"/>
    <col min="13" max="17" width="9.7109375" style="1" customWidth="1"/>
    <col min="18" max="18" width="13.7109375" style="1" customWidth="1"/>
    <col min="19" max="19" width="6.7109375" style="1" customWidth="1"/>
    <col min="20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I1" s="4"/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 t="s">
        <v>5</v>
      </c>
      <c r="S1" s="84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19" s="12" customFormat="1" ht="30" customHeight="1">
      <c r="A3" s="11" t="s">
        <v>52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86" customFormat="1" ht="15.75" customHeight="1">
      <c r="A6" s="85" t="s">
        <v>53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20" s="23" customFormat="1" ht="15" customHeight="1">
      <c r="A7" s="19" t="s">
        <v>10</v>
      </c>
      <c r="B7" s="20"/>
      <c r="C7" s="21"/>
      <c r="D7" s="21"/>
      <c r="E7" s="21"/>
      <c r="F7" s="21"/>
      <c r="G7" s="21"/>
      <c r="H7" s="22"/>
      <c r="I7" s="20"/>
      <c r="J7" s="20"/>
      <c r="K7" s="20"/>
      <c r="L7" s="20"/>
      <c r="M7" s="20"/>
      <c r="N7" s="20"/>
      <c r="O7" s="20"/>
      <c r="P7" s="20"/>
      <c r="R7" s="20" t="s">
        <v>11</v>
      </c>
      <c r="T7" s="20"/>
    </row>
    <row r="8" spans="1:19" s="37" customFormat="1" ht="15" customHeight="1">
      <c r="A8" s="24" t="s">
        <v>12</v>
      </c>
      <c r="B8" s="25" t="s">
        <v>13</v>
      </c>
      <c r="C8" s="26" t="s">
        <v>14</v>
      </c>
      <c r="D8" s="27" t="s">
        <v>15</v>
      </c>
      <c r="E8" s="28"/>
      <c r="F8" s="26" t="s">
        <v>17</v>
      </c>
      <c r="G8" s="27" t="s">
        <v>15</v>
      </c>
      <c r="H8" s="27" t="s">
        <v>18</v>
      </c>
      <c r="I8" s="27" t="s">
        <v>19</v>
      </c>
      <c r="J8" s="28" t="s">
        <v>20</v>
      </c>
      <c r="K8" s="29" t="s">
        <v>21</v>
      </c>
      <c r="L8" s="30">
        <v>20</v>
      </c>
      <c r="M8" s="31" t="s">
        <v>22</v>
      </c>
      <c r="N8" s="32" t="s">
        <v>23</v>
      </c>
      <c r="O8" s="32"/>
      <c r="P8" s="31">
        <v>1</v>
      </c>
      <c r="Q8" s="33" t="s">
        <v>24</v>
      </c>
      <c r="R8" s="34">
        <v>0.020833333333333332</v>
      </c>
      <c r="S8" s="36" t="s">
        <v>54</v>
      </c>
    </row>
    <row r="9" spans="1:19" s="37" customFormat="1" ht="15" customHeight="1">
      <c r="A9" s="24"/>
      <c r="B9" s="25"/>
      <c r="C9" s="26"/>
      <c r="D9" s="27"/>
      <c r="E9" s="28"/>
      <c r="F9" s="26"/>
      <c r="G9" s="27"/>
      <c r="H9" s="27"/>
      <c r="I9" s="27"/>
      <c r="J9" s="28"/>
      <c r="K9" s="38" t="s">
        <v>26</v>
      </c>
      <c r="L9" s="39">
        <v>20</v>
      </c>
      <c r="M9" s="40" t="s">
        <v>22</v>
      </c>
      <c r="N9" s="41"/>
      <c r="O9" s="41"/>
      <c r="P9" s="40"/>
      <c r="Q9" s="42"/>
      <c r="R9" s="43"/>
      <c r="S9" s="36"/>
    </row>
    <row r="10" spans="1:19" s="37" customFormat="1" ht="39.7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44" t="s">
        <v>27</v>
      </c>
      <c r="L10" s="45" t="s">
        <v>28</v>
      </c>
      <c r="M10" s="46" t="s">
        <v>29</v>
      </c>
      <c r="N10" s="46" t="s">
        <v>30</v>
      </c>
      <c r="O10" s="46" t="s">
        <v>31</v>
      </c>
      <c r="P10" s="47" t="s">
        <v>32</v>
      </c>
      <c r="Q10" s="47" t="s">
        <v>33</v>
      </c>
      <c r="R10" s="48" t="s">
        <v>34</v>
      </c>
      <c r="S10" s="36"/>
    </row>
    <row r="11" spans="1:19" s="70" customFormat="1" ht="23.25" customHeight="1">
      <c r="A11" s="50">
        <v>1</v>
      </c>
      <c r="B11" s="87">
        <v>3</v>
      </c>
      <c r="C11" s="88" t="s">
        <v>55</v>
      </c>
      <c r="D11" s="89" t="s">
        <v>56</v>
      </c>
      <c r="E11" s="54"/>
      <c r="F11" s="55" t="s">
        <v>57</v>
      </c>
      <c r="G11" s="90" t="s">
        <v>58</v>
      </c>
      <c r="H11" s="57" t="s">
        <v>59</v>
      </c>
      <c r="I11" s="91" t="s">
        <v>60</v>
      </c>
      <c r="J11" s="59">
        <v>1</v>
      </c>
      <c r="K11" s="60">
        <v>0.3333333333333333</v>
      </c>
      <c r="L11" s="61">
        <v>0.3782175925925926</v>
      </c>
      <c r="M11" s="92">
        <v>0.38479166666666664</v>
      </c>
      <c r="N11" s="93">
        <f>M11-L11</f>
        <v>0.0065740740740740655</v>
      </c>
      <c r="O11" s="64">
        <f>M11-K11</f>
        <v>0.05145833333333333</v>
      </c>
      <c r="P11" s="94">
        <f>$L$8/O11/24</f>
        <v>16.19433198380567</v>
      </c>
      <c r="Q11" s="95">
        <f>SUM($L$8:$L$9)/R11/24</f>
        <v>15.739425073778548</v>
      </c>
      <c r="R11" s="96">
        <f>SUM(O11:O12)</f>
        <v>0.10589120370370375</v>
      </c>
      <c r="S11" s="69" t="s">
        <v>61</v>
      </c>
    </row>
    <row r="12" spans="1:19" s="70" customFormat="1" ht="23.25" customHeight="1">
      <c r="A12" s="50"/>
      <c r="B12" s="87"/>
      <c r="C12" s="88"/>
      <c r="D12" s="89"/>
      <c r="E12" s="54"/>
      <c r="F12" s="55"/>
      <c r="G12" s="90"/>
      <c r="H12" s="57"/>
      <c r="I12" s="91"/>
      <c r="J12" s="71">
        <v>2</v>
      </c>
      <c r="K12" s="97">
        <f>M11+$R$8</f>
        <v>0.40562499999999996</v>
      </c>
      <c r="L12" s="98">
        <v>0.4600578703703704</v>
      </c>
      <c r="M12" s="97">
        <v>0.46894675925925927</v>
      </c>
      <c r="N12" s="99">
        <f>M12-L12</f>
        <v>0.00888888888888889</v>
      </c>
      <c r="O12" s="75">
        <f>L12-K12</f>
        <v>0.05443287037037042</v>
      </c>
      <c r="P12" s="100">
        <f>$L$9/O12/24</f>
        <v>15.309376993408447</v>
      </c>
      <c r="Q12" s="95"/>
      <c r="R12" s="96"/>
      <c r="S12" s="69"/>
    </row>
    <row r="13" spans="1:19" s="70" customFormat="1" ht="23.25" customHeight="1">
      <c r="A13" s="50">
        <v>2</v>
      </c>
      <c r="B13" s="87">
        <v>5</v>
      </c>
      <c r="C13" s="101" t="s">
        <v>62</v>
      </c>
      <c r="D13" s="89" t="s">
        <v>63</v>
      </c>
      <c r="E13" s="54"/>
      <c r="F13" s="102" t="s">
        <v>64</v>
      </c>
      <c r="G13" s="53" t="s">
        <v>46</v>
      </c>
      <c r="H13" s="103" t="s">
        <v>65</v>
      </c>
      <c r="I13" s="104" t="s">
        <v>60</v>
      </c>
      <c r="J13" s="59">
        <v>1</v>
      </c>
      <c r="K13" s="60">
        <v>0.3333333333333333</v>
      </c>
      <c r="L13" s="61">
        <v>0.37825231481481486</v>
      </c>
      <c r="M13" s="92">
        <v>0.38524305555555555</v>
      </c>
      <c r="N13" s="93">
        <f>M13-L13</f>
        <v>0.006990740740740686</v>
      </c>
      <c r="O13" s="64">
        <f>M13-K13</f>
        <v>0.05190972222222223</v>
      </c>
      <c r="P13" s="94">
        <f>$L$8/O13/24</f>
        <v>16.053511705685615</v>
      </c>
      <c r="Q13" s="95">
        <f>SUM($L$8:$L$9)/R13/24</f>
        <v>15.737704918032785</v>
      </c>
      <c r="R13" s="96">
        <f>SUM(O13:O14)</f>
        <v>0.10590277777777779</v>
      </c>
      <c r="S13" s="69" t="s">
        <v>61</v>
      </c>
    </row>
    <row r="14" spans="1:19" s="70" customFormat="1" ht="23.25" customHeight="1">
      <c r="A14" s="50"/>
      <c r="B14" s="87"/>
      <c r="C14" s="101"/>
      <c r="D14" s="89"/>
      <c r="E14" s="54"/>
      <c r="F14" s="102"/>
      <c r="G14" s="53"/>
      <c r="H14" s="103"/>
      <c r="I14" s="104"/>
      <c r="J14" s="71">
        <v>2</v>
      </c>
      <c r="K14" s="97">
        <f>M13+$R$8</f>
        <v>0.40607638888888886</v>
      </c>
      <c r="L14" s="98">
        <v>0.4600694444444444</v>
      </c>
      <c r="M14" s="97">
        <v>0.4699652777777778</v>
      </c>
      <c r="N14" s="99">
        <f>M14-L14</f>
        <v>0.009895833333333381</v>
      </c>
      <c r="O14" s="75">
        <f>L14-K14</f>
        <v>0.05399305555555556</v>
      </c>
      <c r="P14" s="100">
        <f>$L$9/O14/24</f>
        <v>15.434083601286174</v>
      </c>
      <c r="Q14" s="95"/>
      <c r="R14" s="96"/>
      <c r="S14" s="69"/>
    </row>
    <row r="15" spans="1:19" s="70" customFormat="1" ht="12.75" customHeight="1">
      <c r="A15" s="105"/>
      <c r="B15" s="106"/>
      <c r="C15" s="107"/>
      <c r="D15" s="108"/>
      <c r="E15" s="109"/>
      <c r="F15" s="107"/>
      <c r="G15" s="110"/>
      <c r="H15" s="108"/>
      <c r="I15" s="111"/>
      <c r="J15" s="112"/>
      <c r="K15" s="113"/>
      <c r="L15" s="114"/>
      <c r="M15" s="113"/>
      <c r="N15" s="113"/>
      <c r="O15" s="115"/>
      <c r="P15" s="116"/>
      <c r="Q15" s="116"/>
      <c r="R15" s="117"/>
      <c r="S15" s="118"/>
    </row>
    <row r="16" spans="1:18" ht="30" customHeight="1">
      <c r="A16" s="82"/>
      <c r="C16" s="82" t="s">
        <v>48</v>
      </c>
      <c r="D16" s="83"/>
      <c r="G16" s="1" t="s">
        <v>49</v>
      </c>
      <c r="J16" s="82"/>
      <c r="K16" s="82"/>
      <c r="L16" s="82"/>
      <c r="M16" s="82"/>
      <c r="N16" s="82"/>
      <c r="O16" s="82"/>
      <c r="P16" s="82"/>
      <c r="Q16" s="82"/>
      <c r="R16" s="82"/>
    </row>
    <row r="17" spans="1:18" ht="30" customHeight="1">
      <c r="A17" s="82"/>
      <c r="C17" s="82" t="s">
        <v>50</v>
      </c>
      <c r="D17" s="83"/>
      <c r="G17" s="82" t="s">
        <v>51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ht="12.75">
      <c r="A18" s="119"/>
    </row>
    <row r="19" ht="12.75">
      <c r="A19" s="81"/>
    </row>
    <row r="20" ht="12.75">
      <c r="A20" s="81"/>
    </row>
  </sheetData>
  <sheetProtection selectLockedCells="1" selectUnlockedCells="1"/>
  <mergeCells count="40">
    <mergeCell ref="A3:S3"/>
    <mergeCell ref="A4:S4"/>
    <mergeCell ref="A5:S5"/>
    <mergeCell ref="A6:S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N8:O8"/>
    <mergeCell ref="S8:S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Q11:Q12"/>
    <mergeCell ref="R11:R12"/>
    <mergeCell ref="S11:S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</mergeCells>
  <conditionalFormatting sqref="N11:N14">
    <cfRule type="cellIs" priority="1" dxfId="0" operator="greaterThan" stopIfTrue="1">
      <formula>0.0138888888888889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L24"/>
  <sheetViews>
    <sheetView tabSelected="1" zoomScaleSheetLayoutView="70" workbookViewId="0" topLeftCell="A1">
      <selection activeCell="F15" sqref="F15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8.00390625" style="1" customWidth="1"/>
    <col min="4" max="4" width="7.7109375" style="1" customWidth="1"/>
    <col min="5" max="5" width="0" style="1" hidden="1" customWidth="1"/>
    <col min="6" max="6" width="25.7109375" style="1" customWidth="1"/>
    <col min="7" max="7" width="7.7109375" style="1" customWidth="1"/>
    <col min="8" max="8" width="14.8515625" style="1" customWidth="1"/>
    <col min="9" max="9" width="16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3.00390625" style="1" customWidth="1"/>
    <col min="19" max="19" width="9.7109375" style="1" customWidth="1"/>
    <col min="20" max="20" width="6.71093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19" s="12" customFormat="1" ht="30" customHeight="1">
      <c r="A3" s="11" t="s">
        <v>52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86" customFormat="1" ht="15.75" customHeight="1">
      <c r="A6" s="85" t="s">
        <v>66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20" s="23" customFormat="1" ht="15" customHeight="1">
      <c r="A7" s="19" t="s">
        <v>10</v>
      </c>
      <c r="B7" s="20"/>
      <c r="C7" s="21"/>
      <c r="D7" s="21"/>
      <c r="E7" s="21"/>
      <c r="F7" s="21"/>
      <c r="G7" s="21"/>
      <c r="H7" s="22"/>
      <c r="I7" s="20"/>
      <c r="J7" s="20"/>
      <c r="K7" s="20"/>
      <c r="L7" s="20"/>
      <c r="M7" s="20"/>
      <c r="N7" s="20"/>
      <c r="O7" s="20"/>
      <c r="P7" s="20"/>
      <c r="R7" s="20" t="s">
        <v>11</v>
      </c>
      <c r="T7" s="20"/>
    </row>
    <row r="8" spans="1:20" s="37" customFormat="1" ht="15" customHeight="1">
      <c r="A8" s="24" t="s">
        <v>12</v>
      </c>
      <c r="B8" s="25" t="s">
        <v>13</v>
      </c>
      <c r="C8" s="26" t="s">
        <v>14</v>
      </c>
      <c r="D8" s="27" t="s">
        <v>15</v>
      </c>
      <c r="E8" s="28" t="s">
        <v>16</v>
      </c>
      <c r="F8" s="26" t="s">
        <v>17</v>
      </c>
      <c r="G8" s="27" t="s">
        <v>15</v>
      </c>
      <c r="H8" s="27" t="s">
        <v>18</v>
      </c>
      <c r="I8" s="27" t="s">
        <v>19</v>
      </c>
      <c r="J8" s="28" t="s">
        <v>20</v>
      </c>
      <c r="K8" s="29" t="s">
        <v>21</v>
      </c>
      <c r="L8" s="30">
        <v>20</v>
      </c>
      <c r="M8" s="31" t="s">
        <v>22</v>
      </c>
      <c r="N8" s="32" t="s">
        <v>23</v>
      </c>
      <c r="O8" s="32"/>
      <c r="P8" s="31">
        <v>1</v>
      </c>
      <c r="Q8" s="33" t="s">
        <v>24</v>
      </c>
      <c r="R8" s="34">
        <v>0.020833333333333332</v>
      </c>
      <c r="S8" s="35" t="s">
        <v>25</v>
      </c>
      <c r="T8" s="36" t="s">
        <v>54</v>
      </c>
    </row>
    <row r="9" spans="1:20" s="37" customFormat="1" ht="15" customHeight="1">
      <c r="A9" s="24"/>
      <c r="B9" s="25"/>
      <c r="C9" s="26"/>
      <c r="D9" s="27"/>
      <c r="E9" s="28"/>
      <c r="F9" s="26"/>
      <c r="G9" s="27"/>
      <c r="H9" s="27"/>
      <c r="I9" s="27"/>
      <c r="J9" s="28"/>
      <c r="K9" s="38" t="s">
        <v>26</v>
      </c>
      <c r="L9" s="39">
        <v>20</v>
      </c>
      <c r="M9" s="40" t="s">
        <v>22</v>
      </c>
      <c r="N9" s="41"/>
      <c r="O9" s="41"/>
      <c r="P9" s="40"/>
      <c r="Q9" s="42"/>
      <c r="R9" s="43"/>
      <c r="S9" s="35"/>
      <c r="T9" s="36"/>
    </row>
    <row r="10" spans="1:20" s="37" customFormat="1" ht="39.7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44" t="s">
        <v>27</v>
      </c>
      <c r="L10" s="45" t="s">
        <v>28</v>
      </c>
      <c r="M10" s="46" t="s">
        <v>29</v>
      </c>
      <c r="N10" s="46" t="s">
        <v>30</v>
      </c>
      <c r="O10" s="46" t="s">
        <v>31</v>
      </c>
      <c r="P10" s="47" t="s">
        <v>32</v>
      </c>
      <c r="Q10" s="47" t="s">
        <v>33</v>
      </c>
      <c r="R10" s="48" t="s">
        <v>34</v>
      </c>
      <c r="S10" s="35"/>
      <c r="T10" s="36"/>
    </row>
    <row r="11" spans="1:20" s="70" customFormat="1" ht="23.25" customHeight="1">
      <c r="A11" s="50">
        <v>1</v>
      </c>
      <c r="B11" s="87">
        <v>6</v>
      </c>
      <c r="C11" s="55" t="s">
        <v>67</v>
      </c>
      <c r="D11" s="120" t="s">
        <v>68</v>
      </c>
      <c r="E11" s="54"/>
      <c r="F11" s="121" t="s">
        <v>69</v>
      </c>
      <c r="G11" s="53" t="s">
        <v>70</v>
      </c>
      <c r="H11" s="57" t="s">
        <v>71</v>
      </c>
      <c r="I11" s="58" t="s">
        <v>47</v>
      </c>
      <c r="J11" s="59">
        <v>1</v>
      </c>
      <c r="K11" s="60">
        <v>0.4604166666666667</v>
      </c>
      <c r="L11" s="61">
        <v>0.5129282407407407</v>
      </c>
      <c r="M11" s="92">
        <v>0.518287037037037</v>
      </c>
      <c r="N11" s="93">
        <f aca="true" t="shared" si="0" ref="N11:N17">M11-L11</f>
        <v>0.00535879629629632</v>
      </c>
      <c r="O11" s="64">
        <f aca="true" t="shared" si="1" ref="O11:O17">L11-K11</f>
        <v>0.05251157407407403</v>
      </c>
      <c r="P11" s="122">
        <f>$L$8/O11/24</f>
        <v>15.869517302182073</v>
      </c>
      <c r="Q11" s="123">
        <f>SUM($L$8:$L$9)/R11/24</f>
        <v>15.855538427659111</v>
      </c>
      <c r="R11" s="67">
        <f>SUM(O11:O12)</f>
        <v>0.1051157407407407</v>
      </c>
      <c r="S11" s="96">
        <f>SUM(N11:N12)+R11</f>
        <v>0.11759259259259247</v>
      </c>
      <c r="T11" s="69" t="s">
        <v>61</v>
      </c>
    </row>
    <row r="12" spans="1:20" s="70" customFormat="1" ht="23.25" customHeight="1">
      <c r="A12" s="50"/>
      <c r="B12" s="87"/>
      <c r="C12" s="55"/>
      <c r="D12" s="120"/>
      <c r="E12" s="54"/>
      <c r="F12" s="121"/>
      <c r="G12" s="53"/>
      <c r="H12" s="57"/>
      <c r="I12" s="58"/>
      <c r="J12" s="71">
        <v>2</v>
      </c>
      <c r="K12" s="97">
        <f>M11+$R$8</f>
        <v>0.5391203703703704</v>
      </c>
      <c r="L12" s="61">
        <v>0.5917245370370371</v>
      </c>
      <c r="M12" s="92">
        <v>0.5988425925925925</v>
      </c>
      <c r="N12" s="99">
        <f t="shared" si="0"/>
        <v>0.007118055555555447</v>
      </c>
      <c r="O12" s="75">
        <f t="shared" si="1"/>
        <v>0.052604166666666674</v>
      </c>
      <c r="P12" s="124">
        <f>$L$9/O12/24</f>
        <v>15.84158415841584</v>
      </c>
      <c r="Q12" s="123"/>
      <c r="R12" s="67"/>
      <c r="S12" s="96"/>
      <c r="T12" s="69"/>
    </row>
    <row r="13" spans="1:20" s="70" customFormat="1" ht="23.25" customHeight="1">
      <c r="A13" s="50">
        <v>2</v>
      </c>
      <c r="B13" s="87">
        <v>8</v>
      </c>
      <c r="C13" s="125" t="s">
        <v>72</v>
      </c>
      <c r="D13" s="53" t="s">
        <v>73</v>
      </c>
      <c r="E13" s="126"/>
      <c r="F13" s="121" t="s">
        <v>74</v>
      </c>
      <c r="G13" s="53" t="s">
        <v>75</v>
      </c>
      <c r="H13" s="57" t="s">
        <v>76</v>
      </c>
      <c r="I13" s="58" t="s">
        <v>41</v>
      </c>
      <c r="J13" s="59">
        <v>1</v>
      </c>
      <c r="K13" s="60">
        <v>0.4604166666666667</v>
      </c>
      <c r="L13" s="61">
        <v>0.5129398148148149</v>
      </c>
      <c r="M13" s="92">
        <v>0.5183796296296296</v>
      </c>
      <c r="N13" s="93">
        <f>M13-L13</f>
        <v>0.005439814814814703</v>
      </c>
      <c r="O13" s="64">
        <f>L13-K13</f>
        <v>0.05252314814814818</v>
      </c>
      <c r="P13" s="122">
        <f>$L$8/O13/24</f>
        <v>15.866020273248118</v>
      </c>
      <c r="Q13" s="123">
        <f>SUM($L$8:$L$9)/R13/24</f>
        <v>15.86077761868046</v>
      </c>
      <c r="R13" s="67">
        <f>SUM(O13:O14)</f>
        <v>0.10508101851851859</v>
      </c>
      <c r="S13" s="96">
        <f>SUM(N13:N14)+R13</f>
        <v>0.11765046296296289</v>
      </c>
      <c r="T13" s="69" t="s">
        <v>61</v>
      </c>
    </row>
    <row r="14" spans="1:20" s="70" customFormat="1" ht="23.25" customHeight="1">
      <c r="A14" s="50"/>
      <c r="B14" s="87"/>
      <c r="C14" s="125"/>
      <c r="D14" s="53"/>
      <c r="E14" s="126"/>
      <c r="F14" s="121"/>
      <c r="G14" s="53"/>
      <c r="H14" s="57"/>
      <c r="I14" s="58"/>
      <c r="J14" s="71">
        <v>2</v>
      </c>
      <c r="K14" s="97">
        <f>M13+$R$8</f>
        <v>0.539212962962963</v>
      </c>
      <c r="L14" s="98">
        <v>0.5917708333333334</v>
      </c>
      <c r="M14" s="127">
        <v>0.598900462962963</v>
      </c>
      <c r="N14" s="99">
        <f>M14-L14</f>
        <v>0.007129629629629597</v>
      </c>
      <c r="O14" s="75">
        <f>L14-K14</f>
        <v>0.05255787037037041</v>
      </c>
      <c r="P14" s="124">
        <f>$L$9/O14/24</f>
        <v>15.855538427659093</v>
      </c>
      <c r="Q14" s="123"/>
      <c r="R14" s="67"/>
      <c r="S14" s="96"/>
      <c r="T14" s="69"/>
    </row>
    <row r="15" spans="1:20" s="70" customFormat="1" ht="23.25" customHeight="1">
      <c r="A15" s="50">
        <v>3</v>
      </c>
      <c r="B15" s="87">
        <v>7</v>
      </c>
      <c r="C15" s="88" t="s">
        <v>77</v>
      </c>
      <c r="D15" s="89" t="s">
        <v>78</v>
      </c>
      <c r="E15" s="54"/>
      <c r="F15" s="55" t="s">
        <v>79</v>
      </c>
      <c r="G15" s="90" t="s">
        <v>80</v>
      </c>
      <c r="H15" s="57" t="s">
        <v>40</v>
      </c>
      <c r="I15" s="58" t="s">
        <v>41</v>
      </c>
      <c r="J15" s="59">
        <v>1</v>
      </c>
      <c r="K15" s="60">
        <v>0.4604166666666667</v>
      </c>
      <c r="L15" s="61">
        <v>0.5129398148148149</v>
      </c>
      <c r="M15" s="92">
        <v>0.5184027777777778</v>
      </c>
      <c r="N15" s="93">
        <f t="shared" si="0"/>
        <v>0.005462962962962892</v>
      </c>
      <c r="O15" s="64">
        <f t="shared" si="1"/>
        <v>0.05252314814814818</v>
      </c>
      <c r="P15" s="122">
        <f>$L$8/O15/24</f>
        <v>15.866020273248118</v>
      </c>
      <c r="Q15" s="123">
        <f>SUM($L$8:$L$9)/R15/24</f>
        <v>15.86077761868046</v>
      </c>
      <c r="R15" s="67">
        <f>SUM(O15:O16)</f>
        <v>0.10508101851851859</v>
      </c>
      <c r="S15" s="96">
        <f>SUM(N15:N16)+R15</f>
        <v>0.1177083333333333</v>
      </c>
      <c r="T15" s="69" t="s">
        <v>61</v>
      </c>
    </row>
    <row r="16" spans="1:20" s="70" customFormat="1" ht="24.75" customHeight="1">
      <c r="A16" s="50"/>
      <c r="B16" s="87"/>
      <c r="C16" s="88"/>
      <c r="D16" s="89"/>
      <c r="E16" s="54"/>
      <c r="F16" s="55"/>
      <c r="G16" s="90"/>
      <c r="H16" s="57"/>
      <c r="I16" s="58"/>
      <c r="J16" s="71">
        <v>2</v>
      </c>
      <c r="K16" s="97">
        <f>M15+$R$8</f>
        <v>0.5392361111111111</v>
      </c>
      <c r="L16" s="98">
        <v>0.5917939814814815</v>
      </c>
      <c r="M16" s="127">
        <v>0.5989583333333334</v>
      </c>
      <c r="N16" s="99">
        <f t="shared" si="0"/>
        <v>0.0071643518518518245</v>
      </c>
      <c r="O16" s="75">
        <f t="shared" si="1"/>
        <v>0.05255787037037041</v>
      </c>
      <c r="P16" s="124">
        <f>$L$9/O16/24</f>
        <v>15.855538427659093</v>
      </c>
      <c r="Q16" s="123"/>
      <c r="R16" s="67"/>
      <c r="S16" s="96"/>
      <c r="T16" s="69"/>
    </row>
    <row r="17" spans="1:20" s="70" customFormat="1" ht="23.25" customHeight="1">
      <c r="A17" s="50"/>
      <c r="B17" s="87">
        <v>10</v>
      </c>
      <c r="C17" s="125" t="s">
        <v>81</v>
      </c>
      <c r="D17" s="53" t="s">
        <v>82</v>
      </c>
      <c r="E17" s="54"/>
      <c r="F17" s="102" t="s">
        <v>83</v>
      </c>
      <c r="G17" s="53" t="s">
        <v>84</v>
      </c>
      <c r="H17" s="57" t="s">
        <v>85</v>
      </c>
      <c r="I17" s="91" t="s">
        <v>86</v>
      </c>
      <c r="J17" s="59">
        <v>1</v>
      </c>
      <c r="K17" s="60">
        <v>0.4694444444444445</v>
      </c>
      <c r="L17" s="61">
        <v>0.5482175925925926</v>
      </c>
      <c r="M17" s="92">
        <v>0.5551157407407408</v>
      </c>
      <c r="N17" s="93">
        <f t="shared" si="0"/>
        <v>0.006898148148148153</v>
      </c>
      <c r="O17" s="64">
        <f t="shared" si="1"/>
        <v>0.07877314814814812</v>
      </c>
      <c r="P17" s="122">
        <f>$L$8/O17/24</f>
        <v>10.578900969732592</v>
      </c>
      <c r="Q17" s="128" t="s">
        <v>87</v>
      </c>
      <c r="R17" s="128"/>
      <c r="S17" s="128"/>
      <c r="T17" s="69"/>
    </row>
    <row r="18" spans="1:20" s="70" customFormat="1" ht="23.25" customHeight="1">
      <c r="A18" s="50"/>
      <c r="B18" s="87"/>
      <c r="C18" s="125"/>
      <c r="D18" s="53"/>
      <c r="E18" s="54"/>
      <c r="F18" s="102"/>
      <c r="G18" s="53"/>
      <c r="H18" s="57"/>
      <c r="I18" s="91"/>
      <c r="J18" s="71">
        <v>2</v>
      </c>
      <c r="K18" s="97"/>
      <c r="L18" s="98"/>
      <c r="M18" s="127"/>
      <c r="N18" s="99"/>
      <c r="O18" s="75"/>
      <c r="P18" s="124"/>
      <c r="Q18" s="128"/>
      <c r="R18" s="128"/>
      <c r="S18" s="128"/>
      <c r="T18" s="69"/>
    </row>
    <row r="19" spans="1:20" s="70" customFormat="1" ht="12.75" customHeight="1">
      <c r="A19" s="105"/>
      <c r="B19" s="106"/>
      <c r="C19" s="107"/>
      <c r="D19" s="108"/>
      <c r="E19" s="109"/>
      <c r="F19" s="107"/>
      <c r="G19" s="110"/>
      <c r="H19" s="108"/>
      <c r="I19" s="111"/>
      <c r="J19" s="112"/>
      <c r="K19" s="113"/>
      <c r="L19" s="114"/>
      <c r="M19" s="113"/>
      <c r="N19" s="113"/>
      <c r="O19" s="115"/>
      <c r="P19" s="116"/>
      <c r="Q19" s="116"/>
      <c r="R19" s="117"/>
      <c r="S19" s="117"/>
      <c r="T19" s="118"/>
    </row>
    <row r="20" spans="1:19" ht="30" customHeight="1">
      <c r="A20" s="82"/>
      <c r="B20" s="82"/>
      <c r="C20" s="82" t="s">
        <v>48</v>
      </c>
      <c r="D20" s="82"/>
      <c r="E20" s="82"/>
      <c r="F20" s="82"/>
      <c r="G20" s="129"/>
      <c r="H20" s="129" t="s">
        <v>88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20" ht="30" customHeight="1">
      <c r="A21" s="82"/>
      <c r="B21" s="82"/>
      <c r="C21" s="82" t="s">
        <v>50</v>
      </c>
      <c r="D21" s="82"/>
      <c r="E21" s="82"/>
      <c r="F21" s="82"/>
      <c r="G21" s="129"/>
      <c r="H21" s="129" t="s">
        <v>89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1" t="s">
        <v>90</v>
      </c>
    </row>
    <row r="22" ht="12.75">
      <c r="A22" s="119"/>
    </row>
    <row r="23" ht="12.75">
      <c r="A23" s="81"/>
    </row>
    <row r="24" ht="12.75">
      <c r="A24" s="81"/>
    </row>
  </sheetData>
  <sheetProtection selectLockedCells="1" selectUnlockedCells="1"/>
  <mergeCells count="67">
    <mergeCell ref="A3:S3"/>
    <mergeCell ref="A4:S4"/>
    <mergeCell ref="A5:S5"/>
    <mergeCell ref="A6:S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N8:O8"/>
    <mergeCell ref="S8:S10"/>
    <mergeCell ref="T8:T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Q11:Q12"/>
    <mergeCell ref="R11:R12"/>
    <mergeCell ref="S11:S12"/>
    <mergeCell ref="T11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Q17:S18"/>
    <mergeCell ref="T17:T18"/>
  </mergeCells>
  <conditionalFormatting sqref="N11:N18">
    <cfRule type="cellIs" priority="1" dxfId="0" operator="greaterThan" stopIfTrue="1">
      <formula>0.0138888888888889</formula>
    </cfRule>
  </conditionalFormatting>
  <conditionalFormatting sqref="P11:Q18 R17:S18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L23"/>
  <sheetViews>
    <sheetView zoomScaleSheetLayoutView="70" workbookViewId="0" topLeftCell="A3">
      <selection activeCell="F13" sqref="F13"/>
    </sheetView>
  </sheetViews>
  <sheetFormatPr defaultColWidth="9.140625" defaultRowHeight="15"/>
  <cols>
    <col min="1" max="1" width="3.7109375" style="1" customWidth="1"/>
    <col min="2" max="2" width="6.421875" style="1" customWidth="1"/>
    <col min="3" max="3" width="15.7109375" style="1" customWidth="1"/>
    <col min="4" max="4" width="7.7109375" style="1" customWidth="1"/>
    <col min="5" max="5" width="0" style="1" hidden="1" customWidth="1"/>
    <col min="6" max="6" width="25.7109375" style="1" customWidth="1"/>
    <col min="7" max="7" width="7.7109375" style="1" customWidth="1"/>
    <col min="8" max="8" width="14.57421875" style="1" customWidth="1"/>
    <col min="9" max="9" width="16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7" width="9.7109375" style="1" customWidth="1"/>
    <col min="18" max="18" width="10.57421875" style="1" customWidth="1"/>
    <col min="19" max="19" width="0" style="1" hidden="1" customWidth="1"/>
    <col min="20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I1" s="4"/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 t="s">
        <v>5</v>
      </c>
      <c r="S1" s="84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38" s="3" customFormat="1" ht="12.75" hidden="1">
      <c r="A2" s="2" t="s">
        <v>0</v>
      </c>
      <c r="C2" s="4"/>
      <c r="D2" s="2" t="s">
        <v>1</v>
      </c>
      <c r="E2" s="4"/>
      <c r="F2" s="4"/>
      <c r="G2" s="2" t="s">
        <v>2</v>
      </c>
      <c r="J2" s="4"/>
      <c r="K2" s="4"/>
      <c r="L2" s="4"/>
      <c r="M2" s="4"/>
      <c r="N2" s="4"/>
      <c r="O2" s="4"/>
      <c r="P2" s="2" t="s">
        <v>3</v>
      </c>
      <c r="Q2" s="2" t="s">
        <v>4</v>
      </c>
      <c r="R2" s="2"/>
      <c r="S2" s="2" t="s">
        <v>5</v>
      </c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L2" s="7"/>
    </row>
    <row r="3" spans="1:20" s="10" customFormat="1" ht="4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19" s="12" customFormat="1" ht="30" customHeight="1">
      <c r="A4" s="11" t="s">
        <v>52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4" customFormat="1" ht="15.7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6" customFormat="1" ht="15.75" customHeight="1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8" customFormat="1" ht="15.75" customHeight="1">
      <c r="A7" s="17" t="s">
        <v>91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s="23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 t="s">
        <v>11</v>
      </c>
      <c r="T8" s="20"/>
    </row>
    <row r="9" spans="1:19" s="37" customFormat="1" ht="15" customHeight="1">
      <c r="A9" s="24" t="s">
        <v>12</v>
      </c>
      <c r="B9" s="25" t="s">
        <v>13</v>
      </c>
      <c r="C9" s="26" t="s">
        <v>14</v>
      </c>
      <c r="D9" s="27" t="s">
        <v>15</v>
      </c>
      <c r="E9" s="28" t="s">
        <v>16</v>
      </c>
      <c r="F9" s="26" t="s">
        <v>17</v>
      </c>
      <c r="G9" s="27" t="s">
        <v>15</v>
      </c>
      <c r="H9" s="27" t="s">
        <v>18</v>
      </c>
      <c r="I9" s="27" t="s">
        <v>19</v>
      </c>
      <c r="J9" s="28" t="s">
        <v>20</v>
      </c>
      <c r="K9" s="29" t="s">
        <v>21</v>
      </c>
      <c r="L9" s="30">
        <v>30</v>
      </c>
      <c r="M9" s="31" t="s">
        <v>22</v>
      </c>
      <c r="N9" s="32" t="s">
        <v>23</v>
      </c>
      <c r="O9" s="32"/>
      <c r="P9" s="31">
        <v>1</v>
      </c>
      <c r="Q9" s="33" t="s">
        <v>24</v>
      </c>
      <c r="R9" s="34">
        <v>0.020833333333333332</v>
      </c>
      <c r="S9" s="36" t="s">
        <v>54</v>
      </c>
    </row>
    <row r="10" spans="1:19" s="37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130" t="s">
        <v>26</v>
      </c>
      <c r="L10" s="131">
        <v>30</v>
      </c>
      <c r="M10" s="132" t="s">
        <v>22</v>
      </c>
      <c r="N10" s="133"/>
      <c r="O10" s="133"/>
      <c r="P10" s="132">
        <v>2</v>
      </c>
      <c r="Q10" s="134" t="s">
        <v>24</v>
      </c>
      <c r="R10" s="135">
        <v>0.027777777777777776</v>
      </c>
      <c r="S10" s="36"/>
    </row>
    <row r="11" spans="1:19" s="37" customFormat="1" ht="1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38" t="s">
        <v>92</v>
      </c>
      <c r="L11" s="39">
        <v>20</v>
      </c>
      <c r="M11" s="40" t="s">
        <v>22</v>
      </c>
      <c r="N11" s="41"/>
      <c r="O11" s="41"/>
      <c r="P11" s="40"/>
      <c r="Q11" s="42"/>
      <c r="R11" s="43"/>
      <c r="S11" s="36"/>
    </row>
    <row r="12" spans="1:19" s="37" customFormat="1" ht="39.75" customHeight="1">
      <c r="A12" s="24"/>
      <c r="B12" s="25"/>
      <c r="C12" s="26"/>
      <c r="D12" s="27"/>
      <c r="E12" s="28"/>
      <c r="F12" s="26"/>
      <c r="G12" s="27"/>
      <c r="H12" s="27"/>
      <c r="I12" s="27"/>
      <c r="J12" s="28"/>
      <c r="K12" s="44" t="s">
        <v>27</v>
      </c>
      <c r="L12" s="45" t="s">
        <v>28</v>
      </c>
      <c r="M12" s="46" t="s">
        <v>29</v>
      </c>
      <c r="N12" s="46" t="s">
        <v>30</v>
      </c>
      <c r="O12" s="46" t="s">
        <v>31</v>
      </c>
      <c r="P12" s="47" t="s">
        <v>32</v>
      </c>
      <c r="Q12" s="47" t="s">
        <v>33</v>
      </c>
      <c r="R12" s="48" t="s">
        <v>34</v>
      </c>
      <c r="S12" s="36"/>
    </row>
    <row r="13" spans="1:19" s="70" customFormat="1" ht="18" customHeight="1">
      <c r="A13" s="50">
        <v>1</v>
      </c>
      <c r="B13" s="51">
        <v>118</v>
      </c>
      <c r="C13" s="88" t="s">
        <v>93</v>
      </c>
      <c r="D13" s="136" t="s">
        <v>94</v>
      </c>
      <c r="E13" s="126"/>
      <c r="F13" s="55" t="s">
        <v>95</v>
      </c>
      <c r="G13" s="90" t="s">
        <v>96</v>
      </c>
      <c r="H13" s="137" t="s">
        <v>40</v>
      </c>
      <c r="I13" s="138" t="s">
        <v>97</v>
      </c>
      <c r="J13" s="59">
        <v>1</v>
      </c>
      <c r="K13" s="60">
        <v>0.3861111111111111</v>
      </c>
      <c r="L13" s="61">
        <v>0.49526620370370367</v>
      </c>
      <c r="M13" s="92">
        <v>0.5052083333333334</v>
      </c>
      <c r="N13" s="93">
        <f>M13-L13</f>
        <v>0.009942129629629703</v>
      </c>
      <c r="O13" s="64">
        <f>M13-K13</f>
        <v>0.11909722222222224</v>
      </c>
      <c r="P13" s="94">
        <f>$L$9/O13/24</f>
        <v>10.495626822157432</v>
      </c>
      <c r="Q13" s="95">
        <f>SUM($L$9:$L$11)/R13/24</f>
        <v>11.067132920877688</v>
      </c>
      <c r="R13" s="96">
        <f>SUM(O13:O15)</f>
        <v>0.30119212962962955</v>
      </c>
      <c r="S13" s="139"/>
    </row>
    <row r="14" spans="1:19" s="70" customFormat="1" ht="18" customHeight="1">
      <c r="A14" s="50"/>
      <c r="B14" s="51"/>
      <c r="C14" s="88"/>
      <c r="D14" s="136"/>
      <c r="E14" s="126"/>
      <c r="F14" s="55"/>
      <c r="G14" s="90"/>
      <c r="H14" s="137"/>
      <c r="I14" s="138"/>
      <c r="J14" s="140">
        <v>2</v>
      </c>
      <c r="K14" s="141">
        <f>M13+$R$9</f>
        <v>0.5260416666666667</v>
      </c>
      <c r="L14" s="142">
        <v>0.6292361111111111</v>
      </c>
      <c r="M14" s="141">
        <v>0.6372685185185185</v>
      </c>
      <c r="N14" s="143">
        <f>M14-L14</f>
        <v>0.008032407407407405</v>
      </c>
      <c r="O14" s="144">
        <f>M14-K14</f>
        <v>0.11122685185185177</v>
      </c>
      <c r="P14" s="145">
        <f>$L$10/O14/24</f>
        <v>11.238293444328832</v>
      </c>
      <c r="Q14" s="95"/>
      <c r="R14" s="96"/>
      <c r="S14" s="139"/>
    </row>
    <row r="15" spans="1:19" s="70" customFormat="1" ht="18" customHeight="1">
      <c r="A15" s="50"/>
      <c r="B15" s="51"/>
      <c r="C15" s="88"/>
      <c r="D15" s="136"/>
      <c r="E15" s="126"/>
      <c r="F15" s="55"/>
      <c r="G15" s="90"/>
      <c r="H15" s="137"/>
      <c r="I15" s="138"/>
      <c r="J15" s="71">
        <v>3</v>
      </c>
      <c r="K15" s="97">
        <f>M14+$R$10</f>
        <v>0.6650462962962963</v>
      </c>
      <c r="L15" s="98">
        <v>0.7359143518518518</v>
      </c>
      <c r="M15" s="97">
        <v>0.7447453703703704</v>
      </c>
      <c r="N15" s="99">
        <f>M15-L15</f>
        <v>0.00883101851851853</v>
      </c>
      <c r="O15" s="75">
        <f>L15-K15</f>
        <v>0.07086805555555553</v>
      </c>
      <c r="P15" s="100">
        <f>$L$11/O15/24</f>
        <v>11.758941695247431</v>
      </c>
      <c r="Q15" s="95"/>
      <c r="R15" s="96"/>
      <c r="S15" s="139"/>
    </row>
    <row r="16" spans="1:19" s="70" customFormat="1" ht="12.75" customHeight="1">
      <c r="A16" s="105"/>
      <c r="B16" s="106"/>
      <c r="C16" s="107"/>
      <c r="D16" s="108"/>
      <c r="E16" s="109"/>
      <c r="F16" s="107"/>
      <c r="G16" s="110"/>
      <c r="H16" s="108"/>
      <c r="I16" s="111"/>
      <c r="J16" s="112"/>
      <c r="K16" s="113"/>
      <c r="L16" s="114"/>
      <c r="M16" s="113"/>
      <c r="N16" s="113"/>
      <c r="O16" s="115"/>
      <c r="P16" s="116"/>
      <c r="Q16" s="116"/>
      <c r="R16" s="117"/>
      <c r="S16" s="118"/>
    </row>
    <row r="17" spans="1:19" s="70" customFormat="1" ht="12.75" customHeight="1">
      <c r="A17" s="105"/>
      <c r="B17" s="106"/>
      <c r="C17" s="107"/>
      <c r="D17" s="108"/>
      <c r="E17" s="109"/>
      <c r="F17" s="107"/>
      <c r="G17" s="110"/>
      <c r="H17" s="108"/>
      <c r="I17" s="111"/>
      <c r="J17" s="112"/>
      <c r="K17" s="113"/>
      <c r="L17" s="114"/>
      <c r="M17" s="113"/>
      <c r="N17" s="113"/>
      <c r="O17" s="115"/>
      <c r="P17" s="116"/>
      <c r="Q17" s="116"/>
      <c r="R17" s="117"/>
      <c r="S17" s="118"/>
    </row>
    <row r="18" spans="1:19" s="70" customFormat="1" ht="12.75" customHeight="1">
      <c r="A18" s="105"/>
      <c r="B18" s="106"/>
      <c r="C18" s="107"/>
      <c r="D18" s="108"/>
      <c r="E18" s="109"/>
      <c r="F18" s="107"/>
      <c r="G18" s="110"/>
      <c r="H18" s="108"/>
      <c r="I18" s="111"/>
      <c r="J18" s="112"/>
      <c r="K18" s="113"/>
      <c r="L18" s="114"/>
      <c r="M18" s="113"/>
      <c r="N18" s="113"/>
      <c r="O18" s="115"/>
      <c r="P18" s="116"/>
      <c r="Q18" s="116"/>
      <c r="R18" s="117"/>
      <c r="S18" s="118"/>
    </row>
    <row r="19" ht="12.75">
      <c r="A19" s="81"/>
    </row>
    <row r="20" spans="1:18" ht="25.5" customHeight="1">
      <c r="A20" s="81"/>
      <c r="D20" s="82" t="s">
        <v>48</v>
      </c>
      <c r="E20" s="83"/>
      <c r="H20" s="1" t="s">
        <v>49</v>
      </c>
      <c r="R20" s="82"/>
    </row>
    <row r="21" spans="4:18" ht="31.5" customHeight="1">
      <c r="D21" s="82" t="s">
        <v>50</v>
      </c>
      <c r="E21" s="83"/>
      <c r="H21" s="82" t="s">
        <v>51</v>
      </c>
      <c r="I21" s="82"/>
      <c r="J21" s="82"/>
      <c r="R21" s="82"/>
    </row>
    <row r="22" ht="12.75">
      <c r="A22" s="81"/>
    </row>
    <row r="23" ht="12.75">
      <c r="A23" s="81"/>
    </row>
  </sheetData>
  <sheetProtection selectLockedCells="1" selectUnlockedCells="1"/>
  <mergeCells count="28">
    <mergeCell ref="A4:S4"/>
    <mergeCell ref="A5:S5"/>
    <mergeCell ref="A6:S6"/>
    <mergeCell ref="A7:S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Q13:Q15"/>
    <mergeCell ref="R13:R15"/>
    <mergeCell ref="S13:S15"/>
  </mergeCells>
  <conditionalFormatting sqref="N13:N15">
    <cfRule type="cellIs" priority="1" dxfId="0" operator="greaterThan" stopIfTrue="1">
      <formula>0.0208333333333333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ТОШИБА</dc:creator>
  <cp:keywords/>
  <dc:description/>
  <cp:lastModifiedBy>O K</cp:lastModifiedBy>
  <cp:lastPrinted>2018-09-08T17:58:06Z</cp:lastPrinted>
  <dcterms:created xsi:type="dcterms:W3CDTF">2010-01-21T11:17:41Z</dcterms:created>
  <dcterms:modified xsi:type="dcterms:W3CDTF">2018-09-23T19:58:02Z</dcterms:modified>
  <cp:category/>
  <cp:version/>
  <cp:contentType/>
  <cp:contentStatus/>
  <cp:revision>4</cp:revision>
</cp:coreProperties>
</file>