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0 с огр." sheetId="1" r:id="rId1"/>
    <sheet name="20" sheetId="2" r:id="rId2"/>
    <sheet name="40 ОГР" sheetId="3" r:id="rId3"/>
  </sheets>
  <definedNames>
    <definedName name="_xlnm.Print_Area" localSheetId="1">'20'!$A$1:$S$13</definedName>
    <definedName name="_xlnm.Print_Titles" localSheetId="1">'20'!$8:$9</definedName>
    <definedName name="_xlnm.Print_Area" localSheetId="2">'40 ОГР'!$A$4:$T$11</definedName>
    <definedName name="_xlnm.Print_Titles" localSheetId="2">'40 ОГР'!$9:$11</definedName>
    <definedName name="_xlnm.Print_Area" localSheetId="0">'60 с огр.'!$A$2:$T$35</definedName>
    <definedName name="_xlnm.Print_Titles" localSheetId="0">'60 с огр.'!$9:$12</definedName>
  </definedNames>
  <calcPr fullCalcOnLoad="1"/>
</workbook>
</file>

<file path=xl/sharedStrings.xml><?xml version="1.0" encoding="utf-8"?>
<sst xmlns="http://schemas.openxmlformats.org/spreadsheetml/2006/main" count="189" uniqueCount="101">
  <si>
    <t>Place</t>
  </si>
  <si>
    <t>Rider_ID</t>
  </si>
  <si>
    <t>Horse_ID</t>
  </si>
  <si>
    <t>SPh</t>
  </si>
  <si>
    <t>SAver</t>
  </si>
  <si>
    <t>TTime</t>
  </si>
  <si>
    <t xml:space="preserve"> Кубок организаторов 3 этап</t>
  </si>
  <si>
    <t>Дистанционные конные пробеги</t>
  </si>
  <si>
    <t>Технические результаты</t>
  </si>
  <si>
    <t>Дистанция CEN 60 км с огран. скорости</t>
  </si>
  <si>
    <t>ФХ Крибелевых, Ленинградская обл., Всеволожский р-н, х. Б. Кайдалово</t>
  </si>
  <si>
    <t>24.02.2018г.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</si>
  <si>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</si>
  <si>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</si>
  <si>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</si>
  <si>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</si>
  <si>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</si>
  <si>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</si>
  <si>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</si>
  <si>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</si>
  <si>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</si>
  <si>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</si>
  <si>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</si>
  <si>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</si>
  <si>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</si>
  <si>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</si>
  <si>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Вып.
норм.</t>
  </si>
  <si>
    <t>2 этап:</t>
  </si>
  <si>
    <t>3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</si>
  <si>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</si>
  <si>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</si>
  <si>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</si>
  <si>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</si>
  <si>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</si>
  <si>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</si>
  <si>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</si>
  <si>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</si>
  <si>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t>CENCh 60</t>
  </si>
  <si>
    <r>
      <t xml:space="preserve">СКИДАН
</t>
    </r>
    <r>
      <rPr>
        <sz val="9"/>
        <rFont val="Verdana"/>
        <family val="2"/>
      </rPr>
      <t>Дарья</t>
    </r>
  </si>
  <si>
    <t>004106</t>
  </si>
  <si>
    <r>
      <t xml:space="preserve">БАСТЕТ-10
</t>
    </r>
    <r>
      <rPr>
        <sz val="9"/>
        <rFont val="Verdana"/>
        <family val="2"/>
      </rPr>
      <t>гн., коб., сп.полук., Степ, ФХ Крибелевых</t>
    </r>
  </si>
  <si>
    <t>на оформ.</t>
  </si>
  <si>
    <t>Крибелева Н.</t>
  </si>
  <si>
    <t>ФХ Крибелевых Ленинградская область</t>
  </si>
  <si>
    <t>CEN 60</t>
  </si>
  <si>
    <r>
      <t xml:space="preserve">БЫСТРОВА
</t>
    </r>
    <r>
      <rPr>
        <sz val="9"/>
        <rFont val="Verdana"/>
        <family val="2"/>
      </rPr>
      <t>Наталия</t>
    </r>
  </si>
  <si>
    <t>028587</t>
  </si>
  <si>
    <r>
      <t xml:space="preserve">БАЙСУН-12
</t>
    </r>
    <r>
      <rPr>
        <sz val="9"/>
        <rFont val="Verdana"/>
        <family val="2"/>
      </rPr>
      <t>т.гн., жер., сп.полук., Степ, ФХ Крибелевых</t>
    </r>
  </si>
  <si>
    <t>Быстрова  Н.</t>
  </si>
  <si>
    <t>ФХ Крибелевых Санкт-Петербург</t>
  </si>
  <si>
    <r>
      <t xml:space="preserve">ДАНИЛИНА
</t>
    </r>
    <r>
      <rPr>
        <sz val="9"/>
        <rFont val="Verdana"/>
        <family val="2"/>
      </rPr>
      <t>Марина</t>
    </r>
  </si>
  <si>
    <t>012379</t>
  </si>
  <si>
    <r>
      <t xml:space="preserve">НОВАКАРИ-07
</t>
    </r>
    <r>
      <rPr>
        <sz val="9"/>
        <rFont val="Verdana"/>
        <family val="2"/>
      </rPr>
      <t>рыж., коб., араб., Кайрат, Лаг-Сервис, Россия</t>
    </r>
  </si>
  <si>
    <t>015229</t>
  </si>
  <si>
    <t>ФХ Крибелевых Москва</t>
  </si>
  <si>
    <r>
      <t xml:space="preserve">КОРНИЛОВА
</t>
    </r>
    <r>
      <rPr>
        <sz val="9"/>
        <rFont val="Verdana"/>
        <family val="2"/>
      </rPr>
      <t>Ольга</t>
    </r>
  </si>
  <si>
    <t>002261</t>
  </si>
  <si>
    <r>
      <t xml:space="preserve">ПАРАБЕЛЬ-08
</t>
    </r>
    <r>
      <rPr>
        <sz val="9"/>
        <rFont val="Verdana"/>
        <family val="2"/>
      </rPr>
      <t>т-сер., коб., трак., Баян 70, ФХ Крибелевых</t>
    </r>
  </si>
  <si>
    <t>009690</t>
  </si>
  <si>
    <t>Валуйская Т.</t>
  </si>
  <si>
    <r>
      <t xml:space="preserve">СКИДАН
</t>
    </r>
    <r>
      <rPr>
        <sz val="9"/>
        <rFont val="Verdana"/>
        <family val="2"/>
      </rPr>
      <t>Любовь</t>
    </r>
  </si>
  <si>
    <t>008367</t>
  </si>
  <si>
    <r>
      <t xml:space="preserve">ИСКРА-11
</t>
    </r>
    <r>
      <rPr>
        <sz val="9"/>
        <rFont val="Verdana"/>
        <family val="2"/>
      </rPr>
      <t>рыж., коб., б/п, Воронежская область</t>
    </r>
  </si>
  <si>
    <t>016913</t>
  </si>
  <si>
    <t>Скидан Л.</t>
  </si>
  <si>
    <r>
      <t xml:space="preserve">ДОРИНА 
</t>
    </r>
    <r>
      <rPr>
        <sz val="9"/>
        <rFont val="Verdana"/>
        <family val="2"/>
      </rPr>
      <t>Анна</t>
    </r>
  </si>
  <si>
    <r>
      <t xml:space="preserve">ГРОЗНАЯ-06
</t>
    </r>
    <r>
      <rPr>
        <sz val="9"/>
        <rFont val="Verdana"/>
        <family val="2"/>
      </rPr>
      <t>гнед., коб., буденн., Гинофур, Зимовниковский КЗ</t>
    </r>
  </si>
  <si>
    <t>013286</t>
  </si>
  <si>
    <t>Главный судья</t>
  </si>
  <si>
    <t>Смирнов А., 1 категория</t>
  </si>
  <si>
    <t>Главный секретарь</t>
  </si>
  <si>
    <t>Прохоренко Л.,  2 категория</t>
  </si>
  <si>
    <t>Соревнования для любителей</t>
  </si>
  <si>
    <t>Дистанция CEN 20 км (с ограничением скорости)</t>
  </si>
  <si>
    <r>
      <t>ФАМИЛИЯ,</t>
    </r>
    <r>
      <rPr>
        <sz val="9"/>
        <rFont val="Verdana"/>
        <family val="2"/>
      </rPr>
      <t xml:space="preserve"> Имя всадника</t>
    </r>
  </si>
  <si>
    <r>
      <t xml:space="preserve">ЛАНСКАЯ
</t>
    </r>
    <r>
      <rPr>
        <sz val="9"/>
        <rFont val="Verdana"/>
        <family val="2"/>
      </rPr>
      <t>Надежда, 1996</t>
    </r>
  </si>
  <si>
    <r>
      <t xml:space="preserve">ЭСМЕРАЛЬДА-12
</t>
    </r>
    <r>
      <rPr>
        <sz val="9"/>
        <rFont val="Verdana"/>
        <family val="2"/>
      </rPr>
      <t>рыж., коб., полукров., Россия</t>
    </r>
  </si>
  <si>
    <t>Огородова А.</t>
  </si>
  <si>
    <t>КСК "Ограда" 
Ленинградская область</t>
  </si>
  <si>
    <t xml:space="preserve"> Кубок Организаторов — 3 этап</t>
  </si>
  <si>
    <t>Дистанция CEN 40 км (с ограничением скорости)</t>
  </si>
  <si>
    <t>CEN 40</t>
  </si>
  <si>
    <r>
      <t xml:space="preserve">ЖИРНОВ
</t>
    </r>
    <r>
      <rPr>
        <sz val="9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</si>
  <si>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</si>
  <si>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rFont val="Verdana"/>
        <family val="2"/>
      </rPr>
      <t xml:space="preserve">гн., мер., русск.рыс., Распев,  СПК ПЗ "Псковский"                </t>
    </r>
  </si>
  <si>
    <t>007888</t>
  </si>
  <si>
    <t>Жирнов Н.</t>
  </si>
  <si>
    <t>ч/в
Санкт-Петербург</t>
  </si>
  <si>
    <r>
      <t xml:space="preserve">БОЙКОВА
</t>
    </r>
    <r>
      <rPr>
        <sz val="9"/>
        <rFont val="Verdana"/>
        <family val="2"/>
      </rPr>
      <t>Анастасия</t>
    </r>
  </si>
  <si>
    <t>054200</t>
  </si>
  <si>
    <r>
      <t xml:space="preserve">ПОГОДА-12
</t>
    </r>
    <r>
      <rPr>
        <sz val="9"/>
        <rFont val="Verdana"/>
        <family val="2"/>
      </rPr>
      <t>рыж., коб., чк., Грамм, СПК "Октябрьский"</t>
    </r>
  </si>
  <si>
    <t>на оформл.</t>
  </si>
  <si>
    <t>Ворожцова О.</t>
  </si>
  <si>
    <t>КСК "Исток" Ленинградская область</t>
  </si>
  <si>
    <t>CENYH 40</t>
  </si>
  <si>
    <r>
      <t xml:space="preserve">ВАСИЛЕВСКАЯ
</t>
    </r>
    <r>
      <rPr>
        <sz val="9"/>
        <rFont val="Verdana"/>
        <family val="2"/>
      </rPr>
      <t>Илона, 1996</t>
    </r>
  </si>
  <si>
    <r>
      <t xml:space="preserve">БРИГАНТИНА-13
</t>
    </r>
    <r>
      <rPr>
        <sz val="9"/>
        <rFont val="Verdana"/>
        <family val="2"/>
      </rPr>
      <t>сер., коб., полукров., Россия</t>
    </r>
  </si>
  <si>
    <t>Глазунова Е.</t>
  </si>
  <si>
    <r>
      <t xml:space="preserve">ШАВЛЮГА
</t>
    </r>
    <r>
      <rPr>
        <sz val="9"/>
        <rFont val="Verdana"/>
        <family val="2"/>
      </rPr>
      <t>Дарья</t>
    </r>
  </si>
  <si>
    <t>035500</t>
  </si>
  <si>
    <r>
      <t xml:space="preserve">ОТВАГА-13
</t>
    </r>
    <r>
      <rPr>
        <sz val="9"/>
        <rFont val="Verdana"/>
        <family val="2"/>
      </rPr>
      <t>сер., коб., терск., Орнамент, Россия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</si>
</sst>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]:MM:SS;@"/>
    <numFmt numFmtId="167" formatCode="0.00"/>
    <numFmt numFmtId="168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color indexed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sz val="8"/>
      <name val="Verdana"/>
      <family val="2"/>
    </font>
    <font>
      <i/>
      <sz val="10"/>
      <name val="Verdana"/>
      <family val="2"/>
    </font>
    <font>
      <b/>
      <sz val="7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 style="medium"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227">
    <xf numFmtId="164" fontId="0" fillId="0" borderId="0" xfId="0" applyAlignment="1">
      <alignment/>
    </xf>
    <xf numFmtId="164" fontId="1" fillId="0" borderId="0" xfId="27" applyFont="1" applyAlignment="1" applyProtection="1">
      <alignment vertical="center"/>
      <protection locked="0"/>
    </xf>
    <xf numFmtId="164" fontId="1" fillId="2" borderId="0" xfId="31" applyFont="1" applyFill="1" applyBorder="1" applyAlignment="1" applyProtection="1">
      <alignment horizontal="center" vertical="top"/>
      <protection/>
    </xf>
    <xf numFmtId="164" fontId="1" fillId="2" borderId="0" xfId="31" applyFont="1" applyFill="1" applyBorder="1" applyAlignment="1" applyProtection="1">
      <alignment vertical="top"/>
      <protection locked="0"/>
    </xf>
    <xf numFmtId="164" fontId="1" fillId="2" borderId="0" xfId="31" applyFont="1" applyFill="1" applyBorder="1" applyAlignment="1" applyProtection="1">
      <alignment horizontal="center" vertical="top"/>
      <protection locked="0"/>
    </xf>
    <xf numFmtId="164" fontId="1" fillId="2" borderId="0" xfId="31" applyFont="1" applyFill="1" applyBorder="1" applyProtection="1">
      <alignment/>
      <protection locked="0"/>
    </xf>
    <xf numFmtId="164" fontId="1" fillId="2" borderId="0" xfId="31" applyFont="1" applyFill="1" applyProtection="1">
      <alignment/>
      <protection locked="0"/>
    </xf>
    <xf numFmtId="164" fontId="3" fillId="2" borderId="0" xfId="31" applyFont="1" applyFill="1" applyProtection="1">
      <alignment/>
      <protection locked="0"/>
    </xf>
    <xf numFmtId="164" fontId="4" fillId="0" borderId="0" xfId="29" applyFont="1" applyAlignment="1" applyProtection="1">
      <alignment vertical="center" wrapText="1"/>
      <protection locked="0"/>
    </xf>
    <xf numFmtId="164" fontId="5" fillId="0" borderId="0" xfId="29" applyFont="1" applyAlignment="1" applyProtection="1">
      <alignment horizontal="right" vertical="center"/>
      <protection locked="0"/>
    </xf>
    <xf numFmtId="164" fontId="1" fillId="0" borderId="0" xfId="29" applyAlignment="1" applyProtection="1">
      <alignment vertical="center"/>
      <protection locked="0"/>
    </xf>
    <xf numFmtId="164" fontId="4" fillId="0" borderId="0" xfId="27" applyFont="1" applyBorder="1" applyAlignment="1" applyProtection="1">
      <alignment horizontal="center" vertical="center" wrapText="1"/>
      <protection locked="0"/>
    </xf>
    <xf numFmtId="164" fontId="6" fillId="0" borderId="0" xfId="29" applyFont="1" applyBorder="1" applyAlignment="1" applyProtection="1">
      <alignment horizontal="center" vertical="center" wrapText="1"/>
      <protection locked="0"/>
    </xf>
    <xf numFmtId="164" fontId="1" fillId="0" borderId="0" xfId="29" applyFont="1" applyAlignment="1" applyProtection="1">
      <alignment vertical="center"/>
      <protection locked="0"/>
    </xf>
    <xf numFmtId="164" fontId="7" fillId="0" borderId="0" xfId="29" applyFont="1" applyBorder="1" applyAlignment="1" applyProtection="1">
      <alignment horizontal="center" vertical="center"/>
      <protection locked="0"/>
    </xf>
    <xf numFmtId="164" fontId="8" fillId="0" borderId="0" xfId="29" applyFont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center" vertical="center"/>
      <protection locked="0"/>
    </xf>
    <xf numFmtId="164" fontId="10" fillId="0" borderId="0" xfId="29" applyFont="1" applyAlignment="1" applyProtection="1">
      <alignment vertical="center"/>
      <protection locked="0"/>
    </xf>
    <xf numFmtId="164" fontId="11" fillId="0" borderId="0" xfId="29" applyFont="1" applyBorder="1" applyAlignment="1" applyProtection="1">
      <alignment horizontal="center" vertical="center"/>
      <protection locked="0"/>
    </xf>
    <xf numFmtId="164" fontId="12" fillId="0" borderId="0" xfId="29" applyFont="1" applyAlignment="1" applyProtection="1">
      <alignment vertical="center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Alignment="1" applyProtection="1">
      <alignment wrapText="1"/>
      <protection locked="0"/>
    </xf>
    <xf numFmtId="164" fontId="12" fillId="0" borderId="0" xfId="29" applyFont="1" applyAlignment="1" applyProtection="1">
      <alignment shrinkToFit="1"/>
      <protection locked="0"/>
    </xf>
    <xf numFmtId="164" fontId="13" fillId="0" borderId="0" xfId="29" applyFont="1" applyProtection="1">
      <alignment/>
      <protection locked="0"/>
    </xf>
    <xf numFmtId="164" fontId="12" fillId="0" borderId="0" xfId="29" applyFont="1" applyBorder="1" applyAlignment="1" applyProtection="1">
      <alignment horizontal="right" vertical="center"/>
      <protection locked="0"/>
    </xf>
    <xf numFmtId="164" fontId="12" fillId="3" borderId="1" xfId="29" applyFont="1" applyFill="1" applyBorder="1" applyAlignment="1" applyProtection="1">
      <alignment horizontal="center" vertical="center" textRotation="90" wrapText="1"/>
      <protection locked="0"/>
    </xf>
    <xf numFmtId="164" fontId="14" fillId="3" borderId="2" xfId="29" applyFont="1" applyFill="1" applyBorder="1" applyAlignment="1" applyProtection="1">
      <alignment horizontal="center" vertical="center" textRotation="90" wrapText="1"/>
      <protection locked="0"/>
    </xf>
    <xf numFmtId="164" fontId="12" fillId="3" borderId="2" xfId="29" applyFont="1" applyFill="1" applyBorder="1" applyAlignment="1" applyProtection="1">
      <alignment horizontal="left" vertical="center" wrapText="1"/>
      <protection locked="0"/>
    </xf>
    <xf numFmtId="164" fontId="12" fillId="3" borderId="2" xfId="29" applyFont="1" applyFill="1" applyBorder="1" applyAlignment="1" applyProtection="1">
      <alignment horizontal="center" vertical="center" wrapText="1"/>
      <protection locked="0"/>
    </xf>
    <xf numFmtId="164" fontId="12" fillId="3" borderId="2" xfId="29" applyFont="1" applyFill="1" applyBorder="1" applyAlignment="1" applyProtection="1">
      <alignment horizontal="center" vertical="center" textRotation="90" wrapText="1"/>
      <protection locked="0"/>
    </xf>
    <xf numFmtId="164" fontId="15" fillId="3" borderId="3" xfId="23" applyFont="1" applyFill="1" applyBorder="1" applyAlignment="1" applyProtection="1">
      <alignment horizontal="right" vertical="center"/>
      <protection locked="0"/>
    </xf>
    <xf numFmtId="164" fontId="16" fillId="3" borderId="4" xfId="23" applyFont="1" applyFill="1" applyBorder="1" applyAlignment="1" applyProtection="1">
      <alignment horizontal="center" vertical="center"/>
      <protection locked="0"/>
    </xf>
    <xf numFmtId="164" fontId="15" fillId="3" borderId="4" xfId="23" applyFont="1" applyFill="1" applyBorder="1" applyAlignment="1" applyProtection="1">
      <alignment vertical="center"/>
      <protection locked="0"/>
    </xf>
    <xf numFmtId="164" fontId="15" fillId="3" borderId="4" xfId="23" applyFont="1" applyFill="1" applyBorder="1" applyAlignment="1" applyProtection="1">
      <alignment horizontal="right" vertical="center"/>
      <protection locked="0"/>
    </xf>
    <xf numFmtId="164" fontId="15" fillId="3" borderId="4" xfId="23" applyFont="1" applyFill="1" applyBorder="1" applyAlignment="1" applyProtection="1">
      <alignment horizontal="center" vertical="center"/>
      <protection locked="0"/>
    </xf>
    <xf numFmtId="165" fontId="16" fillId="3" borderId="5" xfId="23" applyNumberFormat="1" applyFont="1" applyFill="1" applyBorder="1" applyAlignment="1" applyProtection="1">
      <alignment horizontal="center" vertical="center"/>
      <protection locked="0"/>
    </xf>
    <xf numFmtId="165" fontId="17" fillId="3" borderId="2" xfId="23" applyNumberFormat="1" applyFont="1" applyFill="1" applyBorder="1" applyAlignment="1" applyProtection="1">
      <alignment horizontal="center" vertical="center" wrapText="1"/>
      <protection locked="0"/>
    </xf>
    <xf numFmtId="164" fontId="12" fillId="3" borderId="6" xfId="29" applyFont="1" applyFill="1" applyBorder="1" applyAlignment="1" applyProtection="1">
      <alignment horizontal="center" vertical="center" wrapText="1"/>
      <protection locked="0"/>
    </xf>
    <xf numFmtId="164" fontId="10" fillId="0" borderId="0" xfId="27" applyFont="1" applyAlignment="1" applyProtection="1">
      <alignment vertical="center"/>
      <protection locked="0"/>
    </xf>
    <xf numFmtId="164" fontId="15" fillId="3" borderId="7" xfId="23" applyFont="1" applyFill="1" applyBorder="1" applyAlignment="1" applyProtection="1">
      <alignment horizontal="right" vertical="center"/>
      <protection locked="0"/>
    </xf>
    <xf numFmtId="164" fontId="16" fillId="3" borderId="0" xfId="23" applyFont="1" applyFill="1" applyBorder="1" applyAlignment="1" applyProtection="1">
      <alignment horizontal="center" vertical="center"/>
      <protection locked="0"/>
    </xf>
    <xf numFmtId="164" fontId="15" fillId="3" borderId="0" xfId="23" applyFont="1" applyFill="1" applyBorder="1" applyAlignment="1" applyProtection="1">
      <alignment vertical="center"/>
      <protection locked="0"/>
    </xf>
    <xf numFmtId="164" fontId="15" fillId="3" borderId="0" xfId="23" applyFont="1" applyFill="1" applyBorder="1" applyAlignment="1" applyProtection="1">
      <alignment horizontal="right" vertical="center"/>
      <protection locked="0"/>
    </xf>
    <xf numFmtId="164" fontId="15" fillId="3" borderId="0" xfId="23" applyFont="1" applyFill="1" applyBorder="1" applyAlignment="1" applyProtection="1">
      <alignment horizontal="center" vertical="center"/>
      <protection locked="0"/>
    </xf>
    <xf numFmtId="165" fontId="16" fillId="3" borderId="8" xfId="23" applyNumberFormat="1" applyFont="1" applyFill="1" applyBorder="1" applyAlignment="1" applyProtection="1">
      <alignment horizontal="center" vertical="center"/>
      <protection locked="0"/>
    </xf>
    <xf numFmtId="164" fontId="15" fillId="3" borderId="9" xfId="23" applyFont="1" applyFill="1" applyBorder="1" applyAlignment="1" applyProtection="1">
      <alignment horizontal="right" vertical="center"/>
      <protection locked="0"/>
    </xf>
    <xf numFmtId="164" fontId="16" fillId="3" borderId="10" xfId="23" applyFont="1" applyFill="1" applyBorder="1" applyAlignment="1" applyProtection="1">
      <alignment horizontal="center" vertical="center"/>
      <protection locked="0"/>
    </xf>
    <xf numFmtId="164" fontId="15" fillId="3" borderId="10" xfId="23" applyFont="1" applyFill="1" applyBorder="1" applyAlignment="1" applyProtection="1">
      <alignment vertical="center"/>
      <protection locked="0"/>
    </xf>
    <xf numFmtId="164" fontId="15" fillId="3" borderId="10" xfId="23" applyFont="1" applyFill="1" applyBorder="1" applyAlignment="1" applyProtection="1">
      <alignment horizontal="right" vertical="center"/>
      <protection locked="0"/>
    </xf>
    <xf numFmtId="164" fontId="15" fillId="3" borderId="10" xfId="23" applyFont="1" applyFill="1" applyBorder="1" applyAlignment="1" applyProtection="1">
      <alignment horizontal="center" vertical="center"/>
      <protection locked="0"/>
    </xf>
    <xf numFmtId="165" fontId="16" fillId="3" borderId="11" xfId="23" applyNumberFormat="1" applyFont="1" applyFill="1" applyBorder="1" applyAlignment="1" applyProtection="1">
      <alignment horizontal="center" vertical="center"/>
      <protection locked="0"/>
    </xf>
    <xf numFmtId="164" fontId="15" fillId="3" borderId="12" xfId="23" applyFont="1" applyFill="1" applyBorder="1" applyAlignment="1" applyProtection="1">
      <alignment horizontal="center" vertical="center" wrapText="1"/>
      <protection locked="0"/>
    </xf>
    <xf numFmtId="166" fontId="15" fillId="3" borderId="12" xfId="26" applyNumberFormat="1" applyFont="1" applyFill="1" applyBorder="1" applyAlignment="1" applyProtection="1">
      <alignment horizontal="center" vertical="center" wrapText="1"/>
      <protection locked="0"/>
    </xf>
    <xf numFmtId="166" fontId="15" fillId="3" borderId="12" xfId="23" applyNumberFormat="1" applyFont="1" applyFill="1" applyBorder="1" applyAlignment="1" applyProtection="1">
      <alignment horizontal="center" vertical="center" wrapText="1"/>
      <protection locked="0"/>
    </xf>
    <xf numFmtId="167" fontId="15" fillId="3" borderId="12" xfId="23" applyNumberFormat="1" applyFont="1" applyFill="1" applyBorder="1" applyAlignment="1" applyProtection="1">
      <alignment horizontal="center" vertical="center" wrapText="1"/>
      <protection locked="0"/>
    </xf>
    <xf numFmtId="166" fontId="18" fillId="3" borderId="13" xfId="26" applyNumberFormat="1" applyFont="1" applyFill="1" applyBorder="1" applyAlignment="1" applyProtection="1">
      <alignment horizontal="center" vertical="center" wrapText="1"/>
      <protection locked="0"/>
    </xf>
    <xf numFmtId="164" fontId="19" fillId="0" borderId="14" xfId="29" applyFont="1" applyBorder="1" applyAlignment="1" applyProtection="1">
      <alignment horizontal="center" vertical="center"/>
      <protection locked="0"/>
    </xf>
    <xf numFmtId="164" fontId="15" fillId="0" borderId="1" xfId="28" applyFont="1" applyBorder="1" applyAlignment="1" applyProtection="1">
      <alignment horizontal="center" vertical="center" wrapText="1"/>
      <protection locked="0"/>
    </xf>
    <xf numFmtId="164" fontId="7" fillId="0" borderId="2" xfId="29" applyFont="1" applyFill="1" applyBorder="1" applyAlignment="1" applyProtection="1">
      <alignment horizontal="center" vertical="center"/>
      <protection locked="0"/>
    </xf>
    <xf numFmtId="164" fontId="12" fillId="0" borderId="2" xfId="33" applyFont="1" applyBorder="1" applyAlignment="1" applyProtection="1">
      <alignment horizontal="left" vertical="center" wrapText="1"/>
      <protection locked="0"/>
    </xf>
    <xf numFmtId="168" fontId="15" fillId="0" borderId="2" xfId="33" applyNumberFormat="1" applyFont="1" applyBorder="1" applyAlignment="1" applyProtection="1">
      <alignment horizontal="center" vertical="center" wrapText="1"/>
      <protection locked="0"/>
    </xf>
    <xf numFmtId="164" fontId="15" fillId="0" borderId="2" xfId="33" applyFont="1" applyBorder="1" applyAlignment="1" applyProtection="1">
      <alignment horizontal="center" vertical="center"/>
      <protection locked="0"/>
    </xf>
    <xf numFmtId="164" fontId="15" fillId="0" borderId="2" xfId="33" applyFont="1" applyBorder="1" applyAlignment="1" applyProtection="1">
      <alignment horizontal="center" vertical="center" wrapText="1"/>
      <protection locked="0"/>
    </xf>
    <xf numFmtId="164" fontId="15" fillId="0" borderId="2" xfId="27" applyFont="1" applyBorder="1" applyAlignment="1" applyProtection="1">
      <alignment horizontal="center" vertical="center" wrapText="1"/>
      <protection locked="0"/>
    </xf>
    <xf numFmtId="164" fontId="15" fillId="0" borderId="15" xfId="27" applyFont="1" applyBorder="1" applyAlignment="1" applyProtection="1">
      <alignment horizontal="center" vertical="center" wrapText="1"/>
      <protection locked="0"/>
    </xf>
    <xf numFmtId="165" fontId="15" fillId="4" borderId="15" xfId="23" applyNumberFormat="1" applyFont="1" applyFill="1" applyBorder="1" applyAlignment="1" applyProtection="1">
      <alignment horizontal="center" vertical="center"/>
      <protection locked="0"/>
    </xf>
    <xf numFmtId="166" fontId="15" fillId="0" borderId="15" xfId="26" applyNumberFormat="1" applyFont="1" applyFill="1" applyBorder="1" applyAlignment="1" applyProtection="1">
      <alignment horizontal="center" vertical="center" wrapText="1"/>
      <protection locked="0"/>
    </xf>
    <xf numFmtId="165" fontId="15" fillId="0" borderId="15" xfId="23" applyNumberFormat="1" applyFont="1" applyFill="1" applyBorder="1" applyAlignment="1" applyProtection="1">
      <alignment horizontal="center" vertical="center"/>
      <protection locked="0"/>
    </xf>
    <xf numFmtId="165" fontId="15" fillId="0" borderId="15" xfId="0" applyNumberFormat="1" applyFont="1" applyFill="1" applyBorder="1" applyAlignment="1" applyProtection="1">
      <alignment horizontal="center" vertical="center"/>
      <protection locked="0"/>
    </xf>
    <xf numFmtId="166" fontId="15" fillId="0" borderId="15" xfId="23" applyNumberFormat="1" applyFont="1" applyFill="1" applyBorder="1" applyAlignment="1" applyProtection="1">
      <alignment horizontal="center" vertical="center"/>
      <protection locked="0"/>
    </xf>
    <xf numFmtId="167" fontId="15" fillId="0" borderId="15" xfId="23" applyNumberFormat="1" applyFont="1" applyFill="1" applyBorder="1" applyAlignment="1" applyProtection="1">
      <alignment horizontal="center" vertical="center"/>
      <protection locked="0"/>
    </xf>
    <xf numFmtId="167" fontId="15" fillId="0" borderId="2" xfId="23" applyNumberFormat="1" applyFont="1" applyFill="1" applyBorder="1" applyAlignment="1" applyProtection="1">
      <alignment horizontal="center" vertical="center"/>
      <protection locked="0"/>
    </xf>
    <xf numFmtId="166" fontId="20" fillId="0" borderId="16" xfId="26" applyNumberFormat="1" applyFont="1" applyFill="1" applyBorder="1" applyAlignment="1" applyProtection="1">
      <alignment horizontal="center" vertical="center"/>
      <protection locked="0"/>
    </xf>
    <xf numFmtId="166" fontId="20" fillId="4" borderId="2" xfId="26" applyNumberFormat="1" applyFont="1" applyFill="1" applyBorder="1" applyAlignment="1" applyProtection="1">
      <alignment horizontal="center" vertical="center"/>
      <protection locked="0"/>
    </xf>
    <xf numFmtId="164" fontId="12" fillId="0" borderId="6" xfId="27" applyFont="1" applyBorder="1" applyAlignment="1" applyProtection="1">
      <alignment horizontal="center" vertical="center" wrapText="1"/>
      <protection locked="0"/>
    </xf>
    <xf numFmtId="164" fontId="21" fillId="0" borderId="0" xfId="27" applyFont="1" applyAlignment="1" applyProtection="1">
      <alignment vertical="center"/>
      <protection locked="0"/>
    </xf>
    <xf numFmtId="164" fontId="15" fillId="0" borderId="17" xfId="27" applyFont="1" applyBorder="1" applyAlignment="1" applyProtection="1">
      <alignment horizontal="center" vertical="center" wrapText="1"/>
      <protection locked="0"/>
    </xf>
    <xf numFmtId="165" fontId="15" fillId="0" borderId="17" xfId="23" applyNumberFormat="1" applyFont="1" applyFill="1" applyBorder="1" applyAlignment="1" applyProtection="1">
      <alignment horizontal="center" vertical="center"/>
      <protection locked="0"/>
    </xf>
    <xf numFmtId="166" fontId="15" fillId="0" borderId="17" xfId="26" applyNumberFormat="1" applyFont="1" applyFill="1" applyBorder="1" applyAlignment="1" applyProtection="1">
      <alignment horizontal="center" vertical="center" wrapText="1"/>
      <protection locked="0"/>
    </xf>
    <xf numFmtId="165" fontId="15" fillId="0" borderId="17" xfId="0" applyNumberFormat="1" applyFont="1" applyFill="1" applyBorder="1" applyAlignment="1" applyProtection="1">
      <alignment horizontal="center" vertical="center"/>
      <protection locked="0"/>
    </xf>
    <xf numFmtId="166" fontId="15" fillId="0" borderId="17" xfId="23" applyNumberFormat="1" applyFont="1" applyFill="1" applyBorder="1" applyAlignment="1" applyProtection="1">
      <alignment horizontal="center" vertical="center"/>
      <protection locked="0"/>
    </xf>
    <xf numFmtId="167" fontId="15" fillId="0" borderId="17" xfId="23" applyNumberFormat="1" applyFont="1" applyFill="1" applyBorder="1" applyAlignment="1" applyProtection="1">
      <alignment horizontal="center" vertical="center"/>
      <protection locked="0"/>
    </xf>
    <xf numFmtId="164" fontId="15" fillId="0" borderId="12" xfId="27" applyFont="1" applyBorder="1" applyAlignment="1" applyProtection="1">
      <alignment horizontal="center" vertical="center" wrapText="1"/>
      <protection locked="0"/>
    </xf>
    <xf numFmtId="165" fontId="15" fillId="0" borderId="12" xfId="23" applyNumberFormat="1" applyFont="1" applyFill="1" applyBorder="1" applyAlignment="1" applyProtection="1">
      <alignment horizontal="center" vertical="center"/>
      <protection locked="0"/>
    </xf>
    <xf numFmtId="166" fontId="12" fillId="0" borderId="12" xfId="26" applyNumberFormat="1" applyFont="1" applyFill="1" applyBorder="1" applyAlignment="1" applyProtection="1">
      <alignment horizontal="center" vertical="center" wrapText="1"/>
      <protection locked="0"/>
    </xf>
    <xf numFmtId="165" fontId="12" fillId="0" borderId="12" xfId="23" applyNumberFormat="1" applyFont="1" applyFill="1" applyBorder="1" applyAlignment="1" applyProtection="1">
      <alignment horizontal="center" vertical="center"/>
      <protection locked="0"/>
    </xf>
    <xf numFmtId="165" fontId="15" fillId="0" borderId="12" xfId="0" applyNumberFormat="1" applyFont="1" applyFill="1" applyBorder="1" applyAlignment="1" applyProtection="1">
      <alignment horizontal="center" vertical="center"/>
      <protection locked="0"/>
    </xf>
    <xf numFmtId="166" fontId="15" fillId="0" borderId="12" xfId="23" applyNumberFormat="1" applyFont="1" applyFill="1" applyBorder="1" applyAlignment="1" applyProtection="1">
      <alignment horizontal="center" vertical="center"/>
      <protection locked="0"/>
    </xf>
    <xf numFmtId="167" fontId="15" fillId="0" borderId="12" xfId="23" applyNumberFormat="1" applyFont="1" applyFill="1" applyBorder="1" applyAlignment="1" applyProtection="1">
      <alignment horizontal="center" vertical="center"/>
      <protection locked="0"/>
    </xf>
    <xf numFmtId="167" fontId="15" fillId="0" borderId="15" xfId="0" applyNumberFormat="1" applyFont="1" applyFill="1" applyBorder="1" applyAlignment="1" applyProtection="1">
      <alignment horizontal="center" vertical="center"/>
      <protection locked="0"/>
    </xf>
    <xf numFmtId="167" fontId="15" fillId="0" borderId="2" xfId="0" applyNumberFormat="1" applyFont="1" applyFill="1" applyBorder="1" applyAlignment="1" applyProtection="1">
      <alignment horizontal="center" vertical="center"/>
      <protection locked="0"/>
    </xf>
    <xf numFmtId="167" fontId="15" fillId="0" borderId="17" xfId="0" applyNumberFormat="1" applyFont="1" applyFill="1" applyBorder="1" applyAlignment="1" applyProtection="1">
      <alignment horizontal="center" vertical="center"/>
      <protection locked="0"/>
    </xf>
    <xf numFmtId="167" fontId="15" fillId="0" borderId="12" xfId="0" applyNumberFormat="1" applyFont="1" applyFill="1" applyBorder="1" applyAlignment="1" applyProtection="1">
      <alignment horizontal="center" vertical="center"/>
      <protection locked="0"/>
    </xf>
    <xf numFmtId="168" fontId="15" fillId="0" borderId="2" xfId="33" applyNumberFormat="1" applyFont="1" applyBorder="1" applyAlignment="1" applyProtection="1">
      <alignment horizontal="center" vertical="center"/>
      <protection locked="0"/>
    </xf>
    <xf numFmtId="164" fontId="6" fillId="0" borderId="0" xfId="28" applyFont="1" applyBorder="1" applyAlignment="1" applyProtection="1">
      <alignment horizontal="center" vertical="center" wrapText="1"/>
      <protection locked="0"/>
    </xf>
    <xf numFmtId="164" fontId="6" fillId="0" borderId="0" xfId="29" applyFont="1" applyFill="1" applyBorder="1" applyAlignment="1" applyProtection="1">
      <alignment horizontal="center" vertical="center"/>
      <protection locked="0"/>
    </xf>
    <xf numFmtId="164" fontId="14" fillId="0" borderId="0" xfId="33" applyFont="1" applyBorder="1" applyAlignment="1" applyProtection="1">
      <alignment horizontal="left" vertical="center" wrapText="1"/>
      <protection locked="0"/>
    </xf>
    <xf numFmtId="164" fontId="22" fillId="0" borderId="0" xfId="33" applyFont="1" applyBorder="1" applyAlignment="1" applyProtection="1">
      <alignment horizontal="center" vertical="center" wrapText="1"/>
      <protection locked="0"/>
    </xf>
    <xf numFmtId="164" fontId="22" fillId="0" borderId="0" xfId="33" applyFont="1" applyBorder="1" applyAlignment="1" applyProtection="1">
      <alignment horizontal="center" vertical="center"/>
      <protection locked="0"/>
    </xf>
    <xf numFmtId="168" fontId="22" fillId="0" borderId="0" xfId="33" applyNumberFormat="1" applyFont="1" applyBorder="1" applyAlignment="1" applyProtection="1">
      <alignment horizontal="center" vertical="center"/>
      <protection locked="0"/>
    </xf>
    <xf numFmtId="164" fontId="22" fillId="0" borderId="0" xfId="27" applyFont="1" applyBorder="1" applyAlignment="1" applyProtection="1">
      <alignment horizontal="center" vertical="center" wrapText="1"/>
      <protection locked="0"/>
    </xf>
    <xf numFmtId="164" fontId="6" fillId="0" borderId="0" xfId="27" applyFont="1" applyBorder="1" applyAlignment="1" applyProtection="1">
      <alignment horizontal="center" vertical="center" wrapText="1"/>
      <protection locked="0"/>
    </xf>
    <xf numFmtId="165" fontId="15" fillId="0" borderId="0" xfId="23" applyNumberFormat="1" applyFont="1" applyBorder="1" applyAlignment="1" applyProtection="1">
      <alignment horizontal="center" vertical="center"/>
      <protection locked="0"/>
    </xf>
    <xf numFmtId="166" fontId="15" fillId="0" borderId="0" xfId="26" applyNumberFormat="1" applyFont="1" applyFill="1" applyBorder="1" applyAlignment="1" applyProtection="1">
      <alignment horizontal="center" vertical="center" wrapText="1"/>
      <protection locked="0"/>
    </xf>
    <xf numFmtId="166" fontId="15" fillId="0" borderId="0" xfId="23" applyNumberFormat="1" applyFont="1" applyBorder="1" applyAlignment="1" applyProtection="1">
      <alignment horizontal="center" vertical="center"/>
      <protection locked="0"/>
    </xf>
    <xf numFmtId="167" fontId="15" fillId="0" borderId="0" xfId="23" applyNumberFormat="1" applyFont="1" applyBorder="1" applyAlignment="1" applyProtection="1">
      <alignment horizontal="center" vertical="center"/>
      <protection locked="0"/>
    </xf>
    <xf numFmtId="166" fontId="20" fillId="0" borderId="0" xfId="26" applyNumberFormat="1" applyFont="1" applyBorder="1" applyAlignment="1" applyProtection="1">
      <alignment horizontal="center" vertical="center"/>
      <protection locked="0"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6" fillId="0" borderId="0" xfId="27" applyFont="1" applyAlignment="1" applyProtection="1">
      <alignment vertical="center"/>
      <protection locked="0"/>
    </xf>
    <xf numFmtId="164" fontId="23" fillId="0" borderId="0" xfId="27" applyFont="1" applyAlignment="1" applyProtection="1">
      <alignment vertical="center"/>
      <protection locked="0"/>
    </xf>
    <xf numFmtId="164" fontId="5" fillId="0" borderId="0" xfId="29" applyFont="1" applyAlignment="1" applyProtection="1">
      <alignment horizontal="left" vertical="center"/>
      <protection locked="0"/>
    </xf>
    <xf numFmtId="164" fontId="24" fillId="0" borderId="0" xfId="27" applyFont="1" applyAlignment="1" applyProtection="1">
      <alignment vertical="center"/>
      <protection locked="0"/>
    </xf>
    <xf numFmtId="164" fontId="12" fillId="3" borderId="18" xfId="29" applyFont="1" applyFill="1" applyBorder="1" applyAlignment="1" applyProtection="1">
      <alignment horizontal="center" vertical="center" textRotation="90" wrapText="1"/>
      <protection locked="0"/>
    </xf>
    <xf numFmtId="164" fontId="14" fillId="3" borderId="19" xfId="29" applyFont="1" applyFill="1" applyBorder="1" applyAlignment="1" applyProtection="1">
      <alignment horizontal="center" vertical="center" textRotation="90" wrapText="1"/>
      <protection locked="0"/>
    </xf>
    <xf numFmtId="164" fontId="12" fillId="3" borderId="19" xfId="29" applyFont="1" applyFill="1" applyBorder="1" applyAlignment="1" applyProtection="1">
      <alignment horizontal="left" vertical="center" wrapText="1"/>
      <protection locked="0"/>
    </xf>
    <xf numFmtId="164" fontId="12" fillId="3" borderId="19" xfId="29" applyFont="1" applyFill="1" applyBorder="1" applyAlignment="1" applyProtection="1">
      <alignment horizontal="center" vertical="center" wrapText="1"/>
      <protection locked="0"/>
    </xf>
    <xf numFmtId="164" fontId="12" fillId="3" borderId="19" xfId="29" applyFont="1" applyFill="1" applyBorder="1" applyAlignment="1" applyProtection="1">
      <alignment horizontal="center" vertical="center" textRotation="90" wrapText="1"/>
      <protection locked="0"/>
    </xf>
    <xf numFmtId="164" fontId="12" fillId="3" borderId="20" xfId="29" applyFont="1" applyFill="1" applyBorder="1" applyAlignment="1" applyProtection="1">
      <alignment horizontal="center" vertical="center" wrapText="1"/>
      <protection locked="0"/>
    </xf>
    <xf numFmtId="164" fontId="15" fillId="3" borderId="21" xfId="20" applyFont="1" applyFill="1" applyBorder="1" applyAlignment="1" applyProtection="1">
      <alignment horizontal="right" vertical="center"/>
      <protection locked="0"/>
    </xf>
    <xf numFmtId="164" fontId="16" fillId="3" borderId="22" xfId="20" applyFont="1" applyFill="1" applyBorder="1" applyAlignment="1" applyProtection="1">
      <alignment horizontal="center" vertical="center"/>
      <protection locked="0"/>
    </xf>
    <xf numFmtId="164" fontId="15" fillId="3" borderId="22" xfId="20" applyFont="1" applyFill="1" applyBorder="1" applyAlignment="1" applyProtection="1">
      <alignment vertical="center"/>
      <protection locked="0"/>
    </xf>
    <xf numFmtId="164" fontId="15" fillId="3" borderId="22" xfId="20" applyFont="1" applyFill="1" applyBorder="1" applyAlignment="1" applyProtection="1">
      <alignment horizontal="right" vertical="center"/>
      <protection locked="0"/>
    </xf>
    <xf numFmtId="164" fontId="15" fillId="3" borderId="22" xfId="20" applyFont="1" applyFill="1" applyBorder="1" applyAlignment="1" applyProtection="1">
      <alignment horizontal="center" vertical="center"/>
      <protection locked="0"/>
    </xf>
    <xf numFmtId="165" fontId="16" fillId="3" borderId="23" xfId="20" applyNumberFormat="1" applyFont="1" applyFill="1" applyBorder="1" applyAlignment="1" applyProtection="1">
      <alignment horizontal="center" vertical="center"/>
      <protection locked="0"/>
    </xf>
    <xf numFmtId="165" fontId="17" fillId="3" borderId="20" xfId="20" applyNumberFormat="1" applyFont="1" applyFill="1" applyBorder="1" applyAlignment="1" applyProtection="1">
      <alignment horizontal="center" vertical="center" wrapText="1"/>
      <protection locked="0"/>
    </xf>
    <xf numFmtId="164" fontId="12" fillId="3" borderId="24" xfId="29" applyFont="1" applyFill="1" applyBorder="1" applyAlignment="1" applyProtection="1">
      <alignment horizontal="center" vertical="center" wrapText="1"/>
      <protection locked="0"/>
    </xf>
    <xf numFmtId="164" fontId="15" fillId="3" borderId="25" xfId="20" applyFont="1" applyFill="1" applyBorder="1" applyAlignment="1" applyProtection="1">
      <alignment horizontal="center" vertical="center" wrapText="1"/>
      <protection locked="0"/>
    </xf>
    <xf numFmtId="166" fontId="15" fillId="3" borderId="26" xfId="0" applyNumberFormat="1" applyFont="1" applyFill="1" applyBorder="1" applyAlignment="1" applyProtection="1">
      <alignment horizontal="center" vertical="center" wrapText="1"/>
      <protection locked="0"/>
    </xf>
    <xf numFmtId="166" fontId="15" fillId="3" borderId="25" xfId="20" applyNumberFormat="1" applyFont="1" applyFill="1" applyBorder="1" applyAlignment="1" applyProtection="1">
      <alignment horizontal="center" vertical="center" wrapText="1"/>
      <protection locked="0"/>
    </xf>
    <xf numFmtId="167" fontId="15" fillId="3" borderId="25" xfId="20" applyNumberFormat="1" applyFont="1" applyFill="1" applyBorder="1" applyAlignment="1" applyProtection="1">
      <alignment horizontal="center" vertical="center" wrapText="1"/>
      <protection locked="0"/>
    </xf>
    <xf numFmtId="166" fontId="18" fillId="3" borderId="2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8" xfId="28" applyFont="1" applyBorder="1" applyAlignment="1" applyProtection="1">
      <alignment horizontal="center" vertical="center" wrapText="1"/>
      <protection locked="0"/>
    </xf>
    <xf numFmtId="164" fontId="15" fillId="0" borderId="19" xfId="29" applyFont="1" applyFill="1" applyBorder="1" applyAlignment="1" applyProtection="1">
      <alignment horizontal="center" vertical="center"/>
      <protection locked="0"/>
    </xf>
    <xf numFmtId="164" fontId="12" fillId="0" borderId="19" xfId="32" applyFont="1" applyBorder="1" applyAlignment="1" applyProtection="1">
      <alignment horizontal="left" vertical="center" wrapText="1"/>
      <protection locked="0"/>
    </xf>
    <xf numFmtId="168" fontId="15" fillId="0" borderId="19" xfId="32" applyNumberFormat="1" applyFont="1" applyBorder="1" applyAlignment="1" applyProtection="1">
      <alignment horizontal="center" vertical="center" wrapText="1"/>
      <protection locked="0"/>
    </xf>
    <xf numFmtId="164" fontId="15" fillId="0" borderId="19" xfId="32" applyFont="1" applyBorder="1" applyAlignment="1" applyProtection="1">
      <alignment horizontal="center" vertical="center"/>
      <protection locked="0"/>
    </xf>
    <xf numFmtId="164" fontId="12" fillId="0" borderId="19" xfId="32" applyFont="1" applyBorder="1" applyAlignment="1" applyProtection="1">
      <alignment vertical="center" wrapText="1"/>
      <protection locked="0"/>
    </xf>
    <xf numFmtId="164" fontId="15" fillId="0" borderId="19" xfId="32" applyFont="1" applyBorder="1" applyAlignment="1" applyProtection="1">
      <alignment horizontal="center" vertical="center" wrapText="1"/>
      <protection locked="0"/>
    </xf>
    <xf numFmtId="164" fontId="15" fillId="0" borderId="19" xfId="27" applyFont="1" applyBorder="1" applyAlignment="1" applyProtection="1">
      <alignment horizontal="center" vertical="center" wrapText="1"/>
      <protection locked="0"/>
    </xf>
    <xf numFmtId="165" fontId="15" fillId="0" borderId="19" xfId="20" applyNumberFormat="1" applyFont="1" applyBorder="1" applyAlignment="1" applyProtection="1">
      <alignment horizontal="center" vertical="center"/>
      <protection locked="0"/>
    </xf>
    <xf numFmtId="166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9" xfId="20" applyNumberFormat="1" applyFont="1" applyBorder="1" applyAlignment="1" applyProtection="1">
      <alignment horizontal="center" vertical="center"/>
      <protection locked="0"/>
    </xf>
    <xf numFmtId="167" fontId="15" fillId="0" borderId="19" xfId="20" applyNumberFormat="1" applyFont="1" applyBorder="1" applyAlignment="1" applyProtection="1">
      <alignment horizontal="center" vertical="center"/>
      <protection locked="0"/>
    </xf>
    <xf numFmtId="166" fontId="20" fillId="0" borderId="19" xfId="0" applyNumberFormat="1" applyFont="1" applyBorder="1" applyAlignment="1" applyProtection="1">
      <alignment horizontal="center" vertical="center"/>
      <protection locked="0"/>
    </xf>
    <xf numFmtId="166" fontId="20" fillId="0" borderId="20" xfId="0" applyNumberFormat="1" applyFont="1" applyBorder="1" applyAlignment="1" applyProtection="1">
      <alignment horizontal="center" vertical="center"/>
      <protection locked="0"/>
    </xf>
    <xf numFmtId="164" fontId="12" fillId="0" borderId="24" xfId="27" applyFont="1" applyBorder="1" applyAlignment="1" applyProtection="1">
      <alignment horizontal="center" vertical="center" wrapText="1"/>
      <protection locked="0"/>
    </xf>
    <xf numFmtId="164" fontId="15" fillId="0" borderId="0" xfId="30" applyFont="1" applyFill="1" applyBorder="1" applyAlignment="1" applyProtection="1">
      <alignment horizontal="left" vertical="center" wrapText="1" shrinkToFit="1"/>
      <protection locked="0"/>
    </xf>
    <xf numFmtId="164" fontId="22" fillId="0" borderId="0" xfId="32" applyFont="1" applyBorder="1" applyAlignment="1" applyProtection="1">
      <alignment horizontal="left" vertical="center" wrapText="1"/>
      <protection locked="0"/>
    </xf>
    <xf numFmtId="164" fontId="22" fillId="0" borderId="0" xfId="30" applyFont="1" applyFill="1" applyBorder="1" applyAlignment="1" applyProtection="1">
      <alignment horizontal="center" vertical="center" shrinkToFit="1"/>
      <protection locked="0"/>
    </xf>
    <xf numFmtId="164" fontId="14" fillId="0" borderId="0" xfId="32" applyFont="1" applyBorder="1" applyAlignment="1" applyProtection="1">
      <alignment horizontal="left" vertical="center" wrapText="1"/>
      <protection locked="0"/>
    </xf>
    <xf numFmtId="168" fontId="22" fillId="0" borderId="0" xfId="30" applyNumberFormat="1" applyFont="1" applyFill="1" applyBorder="1" applyAlignment="1" applyProtection="1">
      <alignment horizontal="center" vertical="center" shrinkToFit="1"/>
      <protection locked="0"/>
    </xf>
    <xf numFmtId="164" fontId="22" fillId="0" borderId="0" xfId="32" applyFont="1" applyBorder="1" applyAlignment="1" applyProtection="1">
      <alignment horizontal="center" vertical="center" wrapText="1"/>
      <protection locked="0"/>
    </xf>
    <xf numFmtId="165" fontId="15" fillId="0" borderId="0" xfId="20" applyNumberFormat="1" applyFont="1" applyBorder="1" applyAlignment="1" applyProtection="1">
      <alignment horizontal="center" vertical="center"/>
      <protection locked="0"/>
    </xf>
    <xf numFmtId="166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0" xfId="20" applyNumberFormat="1" applyFont="1" applyBorder="1" applyAlignment="1" applyProtection="1">
      <alignment horizontal="center" vertical="center"/>
      <protection locked="0"/>
    </xf>
    <xf numFmtId="167" fontId="15" fillId="0" borderId="0" xfId="20" applyNumberFormat="1" applyFont="1" applyBorder="1" applyAlignment="1" applyProtection="1">
      <alignment horizontal="center" vertical="center"/>
      <protection locked="0"/>
    </xf>
    <xf numFmtId="166" fontId="20" fillId="0" borderId="0" xfId="0" applyNumberFormat="1" applyFont="1" applyBorder="1" applyAlignment="1" applyProtection="1">
      <alignment horizontal="center" vertical="center"/>
      <protection locked="0"/>
    </xf>
    <xf numFmtId="164" fontId="1" fillId="2" borderId="0" xfId="30" applyFont="1" applyFill="1" applyBorder="1" applyAlignment="1" applyProtection="1">
      <alignment horizontal="center" vertical="top"/>
      <protection/>
    </xf>
    <xf numFmtId="164" fontId="1" fillId="2" borderId="0" xfId="30" applyFont="1" applyFill="1" applyBorder="1" applyAlignment="1" applyProtection="1">
      <alignment vertical="top"/>
      <protection locked="0"/>
    </xf>
    <xf numFmtId="164" fontId="1" fillId="2" borderId="0" xfId="30" applyFont="1" applyFill="1" applyBorder="1" applyAlignment="1" applyProtection="1">
      <alignment horizontal="center" vertical="top"/>
      <protection locked="0"/>
    </xf>
    <xf numFmtId="164" fontId="1" fillId="2" borderId="0" xfId="30" applyFont="1" applyFill="1" applyBorder="1" applyProtection="1">
      <alignment/>
      <protection locked="0"/>
    </xf>
    <xf numFmtId="164" fontId="1" fillId="2" borderId="0" xfId="30" applyFont="1" applyFill="1" applyProtection="1">
      <alignment/>
      <protection locked="0"/>
    </xf>
    <xf numFmtId="164" fontId="3" fillId="2" borderId="0" xfId="30" applyFont="1" applyFill="1" applyProtection="1">
      <alignment/>
      <protection locked="0"/>
    </xf>
    <xf numFmtId="164" fontId="12" fillId="3" borderId="27" xfId="29" applyFont="1" applyFill="1" applyBorder="1" applyAlignment="1" applyProtection="1">
      <alignment horizontal="center" vertical="center" textRotation="90" wrapText="1"/>
      <protection locked="0"/>
    </xf>
    <xf numFmtId="164" fontId="14" fillId="3" borderId="28" xfId="29" applyFont="1" applyFill="1" applyBorder="1" applyAlignment="1" applyProtection="1">
      <alignment horizontal="center" vertical="center" textRotation="90" wrapText="1"/>
      <protection locked="0"/>
    </xf>
    <xf numFmtId="164" fontId="12" fillId="3" borderId="28" xfId="29" applyFont="1" applyFill="1" applyBorder="1" applyAlignment="1" applyProtection="1">
      <alignment horizontal="left" vertical="center" wrapText="1"/>
      <protection locked="0"/>
    </xf>
    <xf numFmtId="164" fontId="12" fillId="3" borderId="28" xfId="29" applyFont="1" applyFill="1" applyBorder="1" applyAlignment="1" applyProtection="1">
      <alignment horizontal="center" vertical="center" wrapText="1"/>
      <protection locked="0"/>
    </xf>
    <xf numFmtId="164" fontId="12" fillId="3" borderId="28" xfId="29" applyFont="1" applyFill="1" applyBorder="1" applyAlignment="1" applyProtection="1">
      <alignment horizontal="center" vertical="center" textRotation="90" wrapText="1"/>
      <protection locked="0"/>
    </xf>
    <xf numFmtId="164" fontId="15" fillId="3" borderId="29" xfId="20" applyFont="1" applyFill="1" applyBorder="1" applyAlignment="1" applyProtection="1">
      <alignment horizontal="right" vertical="center"/>
      <protection locked="0"/>
    </xf>
    <xf numFmtId="164" fontId="16" fillId="3" borderId="30" xfId="20" applyFont="1" applyFill="1" applyBorder="1" applyAlignment="1" applyProtection="1">
      <alignment horizontal="center" vertical="center"/>
      <protection locked="0"/>
    </xf>
    <xf numFmtId="164" fontId="15" fillId="3" borderId="30" xfId="20" applyFont="1" applyFill="1" applyBorder="1" applyAlignment="1" applyProtection="1">
      <alignment vertical="center"/>
      <protection locked="0"/>
    </xf>
    <xf numFmtId="164" fontId="15" fillId="3" borderId="30" xfId="20" applyFont="1" applyFill="1" applyBorder="1" applyAlignment="1" applyProtection="1">
      <alignment horizontal="right" vertical="center"/>
      <protection locked="0"/>
    </xf>
    <xf numFmtId="164" fontId="15" fillId="3" borderId="30" xfId="20" applyFont="1" applyFill="1" applyBorder="1" applyAlignment="1" applyProtection="1">
      <alignment horizontal="center" vertical="center"/>
      <protection locked="0"/>
    </xf>
    <xf numFmtId="165" fontId="16" fillId="3" borderId="31" xfId="20" applyNumberFormat="1" applyFont="1" applyFill="1" applyBorder="1" applyAlignment="1" applyProtection="1">
      <alignment horizontal="center" vertical="center"/>
      <protection locked="0"/>
    </xf>
    <xf numFmtId="165" fontId="17" fillId="3" borderId="28" xfId="20" applyNumberFormat="1" applyFont="1" applyFill="1" applyBorder="1" applyAlignment="1" applyProtection="1">
      <alignment horizontal="center" vertical="center" wrapText="1"/>
      <protection locked="0"/>
    </xf>
    <xf numFmtId="164" fontId="12" fillId="3" borderId="32" xfId="29" applyFont="1" applyFill="1" applyBorder="1" applyAlignment="1" applyProtection="1">
      <alignment horizontal="center" vertical="center" wrapText="1"/>
      <protection locked="0"/>
    </xf>
    <xf numFmtId="164" fontId="15" fillId="3" borderId="33" xfId="20" applyFont="1" applyFill="1" applyBorder="1" applyAlignment="1" applyProtection="1">
      <alignment horizontal="right" vertical="center"/>
      <protection locked="0"/>
    </xf>
    <xf numFmtId="164" fontId="16" fillId="3" borderId="34" xfId="20" applyFont="1" applyFill="1" applyBorder="1" applyAlignment="1" applyProtection="1">
      <alignment horizontal="center" vertical="center"/>
      <protection locked="0"/>
    </xf>
    <xf numFmtId="164" fontId="15" fillId="3" borderId="34" xfId="20" applyFont="1" applyFill="1" applyBorder="1" applyAlignment="1" applyProtection="1">
      <alignment vertical="center"/>
      <protection locked="0"/>
    </xf>
    <xf numFmtId="164" fontId="15" fillId="3" borderId="34" xfId="20" applyFont="1" applyFill="1" applyBorder="1" applyAlignment="1" applyProtection="1">
      <alignment horizontal="right" vertical="center"/>
      <protection locked="0"/>
    </xf>
    <xf numFmtId="164" fontId="15" fillId="3" borderId="34" xfId="20" applyFont="1" applyFill="1" applyBorder="1" applyAlignment="1" applyProtection="1">
      <alignment horizontal="center" vertical="center"/>
      <protection locked="0"/>
    </xf>
    <xf numFmtId="165" fontId="16" fillId="3" borderId="35" xfId="20" applyNumberFormat="1" applyFont="1" applyFill="1" applyBorder="1" applyAlignment="1" applyProtection="1">
      <alignment horizontal="center" vertical="center"/>
      <protection locked="0"/>
    </xf>
    <xf numFmtId="164" fontId="15" fillId="3" borderId="36" xfId="20" applyFont="1" applyFill="1" applyBorder="1" applyAlignment="1" applyProtection="1">
      <alignment horizontal="center" vertical="center" wrapText="1"/>
      <protection locked="0"/>
    </xf>
    <xf numFmtId="166" fontId="15" fillId="3" borderId="36" xfId="0" applyNumberFormat="1" applyFont="1" applyFill="1" applyBorder="1" applyAlignment="1" applyProtection="1">
      <alignment horizontal="center" vertical="center" wrapText="1"/>
      <protection locked="0"/>
    </xf>
    <xf numFmtId="166" fontId="15" fillId="3" borderId="36" xfId="20" applyNumberFormat="1" applyFont="1" applyFill="1" applyBorder="1" applyAlignment="1" applyProtection="1">
      <alignment horizontal="center" vertical="center" wrapText="1"/>
      <protection locked="0"/>
    </xf>
    <xf numFmtId="167" fontId="15" fillId="3" borderId="36" xfId="20" applyNumberFormat="1" applyFont="1" applyFill="1" applyBorder="1" applyAlignment="1" applyProtection="1">
      <alignment horizontal="center" vertical="center" wrapText="1"/>
      <protection locked="0"/>
    </xf>
    <xf numFmtId="166" fontId="18" fillId="3" borderId="36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7" xfId="28" applyFont="1" applyFill="1" applyBorder="1" applyAlignment="1" applyProtection="1">
      <alignment horizontal="center" vertical="center" wrapText="1"/>
      <protection locked="0"/>
    </xf>
    <xf numFmtId="164" fontId="7" fillId="0" borderId="28" xfId="29" applyFont="1" applyFill="1" applyBorder="1" applyAlignment="1" applyProtection="1">
      <alignment horizontal="center" vertical="center"/>
      <protection locked="0"/>
    </xf>
    <xf numFmtId="164" fontId="12" fillId="0" borderId="2" xfId="32" applyFont="1" applyFill="1" applyBorder="1" applyAlignment="1" applyProtection="1">
      <alignment horizontal="left" vertical="center" wrapText="1"/>
      <protection locked="0"/>
    </xf>
    <xf numFmtId="168" fontId="15" fillId="0" borderId="19" xfId="32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32" applyFont="1" applyBorder="1" applyAlignment="1" applyProtection="1">
      <alignment horizontal="center" vertical="center"/>
      <protection locked="0"/>
    </xf>
    <xf numFmtId="164" fontId="12" fillId="0" borderId="2" xfId="32" applyFont="1" applyBorder="1" applyAlignment="1" applyProtection="1">
      <alignment horizontal="left" vertical="center" wrapText="1"/>
      <protection locked="0"/>
    </xf>
    <xf numFmtId="168" fontId="15" fillId="0" borderId="2" xfId="32" applyNumberFormat="1" applyFont="1" applyBorder="1" applyAlignment="1" applyProtection="1">
      <alignment horizontal="center" vertical="center"/>
      <protection locked="0"/>
    </xf>
    <xf numFmtId="164" fontId="15" fillId="0" borderId="2" xfId="32" applyFont="1" applyBorder="1" applyAlignment="1" applyProtection="1">
      <alignment horizontal="center" vertical="center" wrapText="1"/>
      <protection locked="0"/>
    </xf>
    <xf numFmtId="164" fontId="15" fillId="0" borderId="37" xfId="27" applyFont="1" applyBorder="1" applyAlignment="1" applyProtection="1">
      <alignment horizontal="center" vertical="center" wrapText="1"/>
      <protection locked="0"/>
    </xf>
    <xf numFmtId="165" fontId="15" fillId="0" borderId="37" xfId="20" applyNumberFormat="1" applyFont="1" applyFill="1" applyBorder="1" applyAlignment="1" applyProtection="1">
      <alignment horizontal="center" vertical="center"/>
      <protection locked="0"/>
    </xf>
    <xf numFmtId="166" fontId="15" fillId="0" borderId="37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37" xfId="20" applyNumberFormat="1" applyFont="1" applyBorder="1" applyAlignment="1" applyProtection="1">
      <alignment horizontal="center" vertical="center"/>
      <protection locked="0"/>
    </xf>
    <xf numFmtId="165" fontId="15" fillId="5" borderId="37" xfId="20" applyNumberFormat="1" applyFont="1" applyFill="1" applyBorder="1" applyAlignment="1" applyProtection="1">
      <alignment horizontal="center" vertical="center"/>
      <protection locked="0"/>
    </xf>
    <xf numFmtId="166" fontId="15" fillId="0" borderId="37" xfId="20" applyNumberFormat="1" applyFont="1" applyFill="1" applyBorder="1" applyAlignment="1" applyProtection="1">
      <alignment horizontal="center" vertical="center"/>
      <protection locked="0"/>
    </xf>
    <xf numFmtId="167" fontId="15" fillId="4" borderId="37" xfId="20" applyNumberFormat="1" applyFont="1" applyFill="1" applyBorder="1" applyAlignment="1" applyProtection="1">
      <alignment horizontal="center" vertical="center"/>
      <protection locked="0"/>
    </xf>
    <xf numFmtId="167" fontId="15" fillId="4" borderId="28" xfId="20" applyNumberFormat="1" applyFont="1" applyFill="1" applyBorder="1" applyAlignment="1" applyProtection="1">
      <alignment horizontal="center" vertical="center"/>
      <protection locked="0"/>
    </xf>
    <xf numFmtId="166" fontId="20" fillId="0" borderId="28" xfId="0" applyNumberFormat="1" applyFont="1" applyFill="1" applyBorder="1" applyAlignment="1" applyProtection="1">
      <alignment horizontal="center" vertical="center"/>
      <protection locked="0"/>
    </xf>
    <xf numFmtId="166" fontId="20" fillId="6" borderId="28" xfId="0" applyNumberFormat="1" applyFont="1" applyFill="1" applyBorder="1" applyAlignment="1" applyProtection="1">
      <alignment horizontal="center" vertical="center"/>
      <protection locked="0"/>
    </xf>
    <xf numFmtId="164" fontId="12" fillId="0" borderId="32" xfId="27" applyFont="1" applyBorder="1" applyAlignment="1" applyProtection="1">
      <alignment horizontal="center" vertical="center" wrapText="1"/>
      <protection locked="0"/>
    </xf>
    <xf numFmtId="164" fontId="15" fillId="0" borderId="36" xfId="27" applyFont="1" applyBorder="1" applyAlignment="1" applyProtection="1">
      <alignment horizontal="center" vertical="center" wrapText="1"/>
      <protection locked="0"/>
    </xf>
    <xf numFmtId="165" fontId="15" fillId="5" borderId="36" xfId="20" applyNumberFormat="1" applyFont="1" applyFill="1" applyBorder="1" applyAlignment="1" applyProtection="1">
      <alignment horizontal="center" vertical="center"/>
      <protection locked="0"/>
    </xf>
    <xf numFmtId="166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36" xfId="20" applyNumberFormat="1" applyFont="1" applyBorder="1" applyAlignment="1" applyProtection="1">
      <alignment horizontal="center" vertical="center"/>
      <protection locked="0"/>
    </xf>
    <xf numFmtId="165" fontId="15" fillId="5" borderId="36" xfId="0" applyNumberFormat="1" applyFont="1" applyFill="1" applyBorder="1" applyAlignment="1" applyProtection="1">
      <alignment horizontal="center" vertical="center"/>
      <protection locked="0"/>
    </xf>
    <xf numFmtId="166" fontId="15" fillId="0" borderId="36" xfId="20" applyNumberFormat="1" applyFont="1" applyFill="1" applyBorder="1" applyAlignment="1" applyProtection="1">
      <alignment horizontal="center" vertical="center"/>
      <protection locked="0"/>
    </xf>
    <xf numFmtId="167" fontId="15" fillId="4" borderId="36" xfId="20" applyNumberFormat="1" applyFont="1" applyFill="1" applyBorder="1" applyAlignment="1" applyProtection="1">
      <alignment horizontal="center" vertical="center"/>
      <protection locked="0"/>
    </xf>
    <xf numFmtId="164" fontId="12" fillId="0" borderId="28" xfId="32" applyFont="1" applyBorder="1" applyAlignment="1" applyProtection="1">
      <alignment horizontal="left" vertical="center" wrapText="1"/>
      <protection locked="0"/>
    </xf>
    <xf numFmtId="164" fontId="15" fillId="0" borderId="28" xfId="32" applyFont="1" applyBorder="1" applyAlignment="1" applyProtection="1">
      <alignment horizontal="center" vertical="center"/>
      <protection locked="0"/>
    </xf>
    <xf numFmtId="168" fontId="15" fillId="0" borderId="38" xfId="32" applyNumberFormat="1" applyFont="1" applyBorder="1" applyAlignment="1" applyProtection="1">
      <alignment horizontal="center" vertical="center" wrapText="1"/>
      <protection locked="0"/>
    </xf>
    <xf numFmtId="164" fontId="15" fillId="0" borderId="28" xfId="32" applyFont="1" applyFill="1" applyBorder="1" applyAlignment="1" applyProtection="1">
      <alignment horizontal="center" vertical="center" wrapText="1"/>
      <protection locked="0"/>
    </xf>
    <xf numFmtId="164" fontId="15" fillId="0" borderId="28" xfId="27" applyFont="1" applyFill="1" applyBorder="1" applyAlignment="1" applyProtection="1">
      <alignment horizontal="center" vertical="center" wrapText="1"/>
      <protection locked="0"/>
    </xf>
    <xf numFmtId="165" fontId="15" fillId="5" borderId="37" xfId="0" applyNumberFormat="1" applyFont="1" applyFill="1" applyBorder="1" applyAlignment="1" applyProtection="1">
      <alignment horizontal="center" vertical="center"/>
      <protection locked="0"/>
    </xf>
    <xf numFmtId="167" fontId="15" fillId="4" borderId="37" xfId="0" applyNumberFormat="1" applyFont="1" applyFill="1" applyBorder="1" applyAlignment="1" applyProtection="1">
      <alignment horizontal="center" vertical="center"/>
      <protection locked="0"/>
    </xf>
    <xf numFmtId="167" fontId="15" fillId="4" borderId="36" xfId="0" applyNumberFormat="1" applyFont="1" applyFill="1" applyBorder="1" applyAlignment="1" applyProtection="1">
      <alignment horizontal="center" vertical="center"/>
      <protection locked="0"/>
    </xf>
    <xf numFmtId="164" fontId="15" fillId="7" borderId="28" xfId="32" applyFont="1" applyFill="1" applyBorder="1" applyAlignment="1" applyProtection="1">
      <alignment horizontal="center" vertical="center"/>
      <protection locked="0"/>
    </xf>
    <xf numFmtId="164" fontId="12" fillId="0" borderId="38" xfId="32" applyFont="1" applyBorder="1" applyAlignment="1" applyProtection="1">
      <alignment horizontal="left" vertical="center" wrapText="1"/>
      <protection locked="0"/>
    </xf>
    <xf numFmtId="164" fontId="15" fillId="0" borderId="38" xfId="32" applyFont="1" applyBorder="1" applyAlignment="1" applyProtection="1">
      <alignment horizontal="center" vertical="center" wrapText="1"/>
      <protection locked="0"/>
    </xf>
    <xf numFmtId="164" fontId="15" fillId="0" borderId="38" xfId="27" applyFont="1" applyBorder="1" applyAlignment="1" applyProtection="1">
      <alignment horizontal="center" vertical="center" wrapText="1"/>
      <protection locked="0"/>
    </xf>
    <xf numFmtId="167" fontId="15" fillId="4" borderId="28" xfId="0" applyNumberFormat="1" applyFont="1" applyFill="1" applyBorder="1" applyAlignment="1" applyProtection="1">
      <alignment horizontal="center" vertical="center"/>
      <protection locked="0"/>
    </xf>
    <xf numFmtId="164" fontId="12" fillId="0" borderId="19" xfId="32" applyFont="1" applyFill="1" applyBorder="1" applyAlignment="1" applyProtection="1">
      <alignment horizontal="left" vertical="center" wrapText="1"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2 4" xfId="23"/>
    <cellStyle name="Обычный 3" xfId="24"/>
    <cellStyle name="Обычный 4" xfId="25"/>
    <cellStyle name="Обычный 5" xfId="26"/>
    <cellStyle name="Обычный_Выездка технические1 2" xfId="27"/>
    <cellStyle name="Обычный_Измайлово-2003 2" xfId="28"/>
    <cellStyle name="Обычный_Лист Microsoft Excel 2" xfId="29"/>
    <cellStyle name="Обычный_ПРИМЕРЫ ТЕХ.РЕЗУЛЬТАТОВ - Выездка" xfId="30"/>
    <cellStyle name="Обычный_ПРИМЕРЫ ТЕХ.РЕЗУЛЬТАТОВ - Выездка 3" xfId="31"/>
    <cellStyle name="Обычный_Россия (В) юниоры" xfId="32"/>
    <cellStyle name="Обычный_Россия (В) юниоры 2" xfId="33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257175</xdr:colOff>
      <xdr:row>0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716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3</xdr:col>
      <xdr:colOff>257175</xdr:colOff>
      <xdr:row>0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716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L38"/>
  <sheetViews>
    <sheetView tabSelected="1" zoomScale="90" zoomScaleNormal="90" zoomScaleSheetLayoutView="70" workbookViewId="0" topLeftCell="A16">
      <selection activeCell="M38" sqref="M38"/>
    </sheetView>
  </sheetViews>
  <sheetFormatPr defaultColWidth="9.140625" defaultRowHeight="15"/>
  <cols>
    <col min="1" max="1" width="3.7109375" style="1" customWidth="1"/>
    <col min="2" max="2" width="4.7109375" style="1" customWidth="1"/>
    <col min="3" max="3" width="15.7109375" style="1" customWidth="1"/>
    <col min="4" max="4" width="7.57421875" style="1" customWidth="1"/>
    <col min="5" max="5" width="0" style="1" hidden="1" customWidth="1"/>
    <col min="6" max="6" width="25.7109375" style="1" customWidth="1"/>
    <col min="7" max="7" width="7.7109375" style="1" customWidth="1"/>
    <col min="8" max="8" width="16.7109375" style="1" customWidth="1"/>
    <col min="9" max="9" width="17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6.57421875" style="1" customWidth="1"/>
    <col min="19" max="19" width="9.7109375" style="1" customWidth="1"/>
    <col min="20" max="20" width="0.4257812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19" s="10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8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s="23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Q8" s="20"/>
      <c r="R8" s="20"/>
      <c r="S8" s="24" t="s">
        <v>11</v>
      </c>
      <c r="T8" s="20"/>
    </row>
    <row r="9" spans="1:20" s="38" customFormat="1" ht="15" customHeight="1">
      <c r="A9" s="25" t="s">
        <v>12</v>
      </c>
      <c r="B9" s="26" t="s">
        <v>13</v>
      </c>
      <c r="C9" s="27" t="s">
        <v>14</v>
      </c>
      <c r="D9" s="28" t="s">
        <v>15</v>
      </c>
      <c r="E9" s="29" t="s">
        <v>16</v>
      </c>
      <c r="F9" s="27" t="s">
        <v>17</v>
      </c>
      <c r="G9" s="28" t="s">
        <v>15</v>
      </c>
      <c r="H9" s="28" t="s">
        <v>18</v>
      </c>
      <c r="I9" s="28" t="s">
        <v>19</v>
      </c>
      <c r="J9" s="29" t="s">
        <v>20</v>
      </c>
      <c r="K9" s="30" t="s">
        <v>21</v>
      </c>
      <c r="L9" s="31">
        <v>20</v>
      </c>
      <c r="M9" s="32" t="s">
        <v>22</v>
      </c>
      <c r="N9" s="33" t="s">
        <v>23</v>
      </c>
      <c r="O9" s="33"/>
      <c r="P9" s="32">
        <v>1</v>
      </c>
      <c r="Q9" s="34" t="s">
        <v>24</v>
      </c>
      <c r="R9" s="35">
        <v>0.020833333333333332</v>
      </c>
      <c r="S9" s="36" t="s">
        <v>25</v>
      </c>
      <c r="T9" s="37" t="s">
        <v>26</v>
      </c>
    </row>
    <row r="10" spans="1:20" s="38" customFormat="1" ht="15" customHeight="1">
      <c r="A10" s="25"/>
      <c r="B10" s="26"/>
      <c r="C10" s="27"/>
      <c r="D10" s="28"/>
      <c r="E10" s="29"/>
      <c r="F10" s="27"/>
      <c r="G10" s="28"/>
      <c r="H10" s="28"/>
      <c r="I10" s="28"/>
      <c r="J10" s="29"/>
      <c r="K10" s="39" t="s">
        <v>27</v>
      </c>
      <c r="L10" s="40">
        <v>20</v>
      </c>
      <c r="M10" s="41" t="s">
        <v>22</v>
      </c>
      <c r="N10" s="42"/>
      <c r="O10" s="42"/>
      <c r="P10" s="41">
        <v>2</v>
      </c>
      <c r="Q10" s="43" t="s">
        <v>24</v>
      </c>
      <c r="R10" s="44">
        <v>0.020833333333333332</v>
      </c>
      <c r="S10" s="36"/>
      <c r="T10" s="37"/>
    </row>
    <row r="11" spans="1:20" s="38" customFormat="1" ht="15" customHeight="1">
      <c r="A11" s="25"/>
      <c r="B11" s="26"/>
      <c r="C11" s="27"/>
      <c r="D11" s="28"/>
      <c r="E11" s="29"/>
      <c r="F11" s="27"/>
      <c r="G11" s="28"/>
      <c r="H11" s="28"/>
      <c r="I11" s="28"/>
      <c r="J11" s="29"/>
      <c r="K11" s="45" t="s">
        <v>28</v>
      </c>
      <c r="L11" s="46">
        <v>20</v>
      </c>
      <c r="M11" s="47" t="s">
        <v>22</v>
      </c>
      <c r="N11" s="48"/>
      <c r="O11" s="48"/>
      <c r="P11" s="47"/>
      <c r="Q11" s="49"/>
      <c r="R11" s="50"/>
      <c r="S11" s="36"/>
      <c r="T11" s="37"/>
    </row>
    <row r="12" spans="1:20" s="38" customFormat="1" ht="39.75" customHeight="1">
      <c r="A12" s="25"/>
      <c r="B12" s="26"/>
      <c r="C12" s="27"/>
      <c r="D12" s="28"/>
      <c r="E12" s="29"/>
      <c r="F12" s="27"/>
      <c r="G12" s="28"/>
      <c r="H12" s="28"/>
      <c r="I12" s="28"/>
      <c r="J12" s="29"/>
      <c r="K12" s="51" t="s">
        <v>29</v>
      </c>
      <c r="L12" s="52" t="s">
        <v>30</v>
      </c>
      <c r="M12" s="53" t="s">
        <v>31</v>
      </c>
      <c r="N12" s="53" t="s">
        <v>32</v>
      </c>
      <c r="O12" s="53" t="s">
        <v>33</v>
      </c>
      <c r="P12" s="54" t="s">
        <v>34</v>
      </c>
      <c r="Q12" s="54" t="s">
        <v>35</v>
      </c>
      <c r="R12" s="55" t="s">
        <v>36</v>
      </c>
      <c r="S12" s="36"/>
      <c r="T12" s="37"/>
    </row>
    <row r="13" spans="1:20" ht="12.75">
      <c r="A13" s="56" t="s">
        <v>37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s="75" customFormat="1" ht="18" customHeight="1">
      <c r="A14" s="57">
        <v>1</v>
      </c>
      <c r="B14" s="58">
        <v>75</v>
      </c>
      <c r="C14" s="59" t="s">
        <v>38</v>
      </c>
      <c r="D14" s="60" t="s">
        <v>39</v>
      </c>
      <c r="E14" s="61"/>
      <c r="F14" s="59" t="s">
        <v>40</v>
      </c>
      <c r="G14" s="60" t="s">
        <v>41</v>
      </c>
      <c r="H14" s="62" t="s">
        <v>42</v>
      </c>
      <c r="I14" s="63" t="s">
        <v>43</v>
      </c>
      <c r="J14" s="64">
        <v>1</v>
      </c>
      <c r="K14" s="65">
        <v>0.3993055555555556</v>
      </c>
      <c r="L14" s="66">
        <v>0.4724652777777778</v>
      </c>
      <c r="M14" s="67">
        <v>0.47430555555555554</v>
      </c>
      <c r="N14" s="68">
        <f>M14-L14</f>
        <v>0.0018402777777777324</v>
      </c>
      <c r="O14" s="69">
        <f>L14-K14</f>
        <v>0.07315972222222222</v>
      </c>
      <c r="P14" s="70">
        <f>$L$9/O14/24</f>
        <v>11.390602752728997</v>
      </c>
      <c r="Q14" s="71">
        <f>SUM($L$9:$L$11)/R14/24</f>
        <v>10.961684851560515</v>
      </c>
      <c r="R14" s="72">
        <f>SUM(O14:O16)</f>
        <v>0.22806712962962966</v>
      </c>
      <c r="S14" s="73">
        <f>SUM(N14:N16)+R14</f>
        <v>0.23331018518518504</v>
      </c>
      <c r="T14" s="74"/>
    </row>
    <row r="15" spans="1:20" s="75" customFormat="1" ht="18" customHeight="1">
      <c r="A15" s="57"/>
      <c r="B15" s="58"/>
      <c r="C15" s="59"/>
      <c r="D15" s="60"/>
      <c r="E15" s="61"/>
      <c r="F15" s="59"/>
      <c r="G15" s="60"/>
      <c r="H15" s="62"/>
      <c r="I15" s="63"/>
      <c r="J15" s="76">
        <v>2</v>
      </c>
      <c r="K15" s="77">
        <f>M14+$R$9</f>
        <v>0.49513888888888885</v>
      </c>
      <c r="L15" s="78">
        <v>0.5671064814814815</v>
      </c>
      <c r="M15" s="77">
        <v>0.5686342592592593</v>
      </c>
      <c r="N15" s="79">
        <f>M15-L15</f>
        <v>0.0015277777777777946</v>
      </c>
      <c r="O15" s="80">
        <f>L15-K15</f>
        <v>0.07196759259259261</v>
      </c>
      <c r="P15" s="81">
        <f>$L$10/O15/24</f>
        <v>11.57928594403345</v>
      </c>
      <c r="Q15" s="71"/>
      <c r="R15" s="72"/>
      <c r="S15" s="73"/>
      <c r="T15" s="74"/>
    </row>
    <row r="16" spans="1:20" s="75" customFormat="1" ht="18" customHeight="1">
      <c r="A16" s="57"/>
      <c r="B16" s="58"/>
      <c r="C16" s="59"/>
      <c r="D16" s="60"/>
      <c r="E16" s="61"/>
      <c r="F16" s="59"/>
      <c r="G16" s="60"/>
      <c r="H16" s="62"/>
      <c r="I16" s="63"/>
      <c r="J16" s="82">
        <v>3</v>
      </c>
      <c r="K16" s="83">
        <f>M15+$R$10</f>
        <v>0.5894675925925926</v>
      </c>
      <c r="L16" s="84">
        <v>0.6724074074074075</v>
      </c>
      <c r="M16" s="85">
        <v>0.6742824074074073</v>
      </c>
      <c r="N16" s="86">
        <f>M16-L16</f>
        <v>0.001874999999999849</v>
      </c>
      <c r="O16" s="87">
        <f>L16-K16</f>
        <v>0.08293981481481483</v>
      </c>
      <c r="P16" s="88">
        <f>$L$11/O16/24</f>
        <v>10.047446274072005</v>
      </c>
      <c r="Q16" s="71"/>
      <c r="R16" s="72"/>
      <c r="S16" s="73"/>
      <c r="T16" s="74"/>
    </row>
    <row r="17" spans="1:20" ht="12.75">
      <c r="A17" s="56" t="s">
        <v>44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s="75" customFormat="1" ht="18" customHeight="1">
      <c r="A18" s="57">
        <v>1</v>
      </c>
      <c r="B18" s="58">
        <v>67</v>
      </c>
      <c r="C18" s="59" t="s">
        <v>45</v>
      </c>
      <c r="D18" s="60" t="s">
        <v>46</v>
      </c>
      <c r="E18" s="61"/>
      <c r="F18" s="59" t="s">
        <v>47</v>
      </c>
      <c r="G18" s="60" t="s">
        <v>41</v>
      </c>
      <c r="H18" s="62" t="s">
        <v>48</v>
      </c>
      <c r="I18" s="63" t="s">
        <v>49</v>
      </c>
      <c r="J18" s="64">
        <v>1</v>
      </c>
      <c r="K18" s="65">
        <v>0.4756944444444444</v>
      </c>
      <c r="L18" s="66">
        <v>0.531099537037037</v>
      </c>
      <c r="M18" s="67">
        <v>0.5345717592592593</v>
      </c>
      <c r="N18" s="68">
        <f aca="true" t="shared" si="0" ref="N18:N23">M18-L18</f>
        <v>0.00347222222222221</v>
      </c>
      <c r="O18" s="69">
        <f aca="true" t="shared" si="1" ref="O18:O23">L18-K18</f>
        <v>0.05540509259259263</v>
      </c>
      <c r="P18" s="89">
        <f>$L$9/O18/24</f>
        <v>15.040735324838094</v>
      </c>
      <c r="Q18" s="90">
        <f>SUM($L$9:$L$11)/R18/24</f>
        <v>14.763174082427717</v>
      </c>
      <c r="R18" s="72">
        <f>SUM(O18:O20)</f>
        <v>0.16934027777777783</v>
      </c>
      <c r="S18" s="73">
        <f>SUM(N18:N20)+R18</f>
        <v>0.18395833333333333</v>
      </c>
      <c r="T18" s="74"/>
    </row>
    <row r="19" spans="1:20" s="75" customFormat="1" ht="18" customHeight="1">
      <c r="A19" s="57"/>
      <c r="B19" s="58"/>
      <c r="C19" s="59"/>
      <c r="D19" s="60"/>
      <c r="E19" s="61"/>
      <c r="F19" s="59"/>
      <c r="G19" s="60"/>
      <c r="H19" s="62"/>
      <c r="I19" s="63"/>
      <c r="J19" s="76">
        <v>2</v>
      </c>
      <c r="K19" s="77">
        <f>M18+$R$9</f>
        <v>0.5554050925925926</v>
      </c>
      <c r="L19" s="78">
        <v>0.6117245370370371</v>
      </c>
      <c r="M19" s="77">
        <v>0.6182060185185185</v>
      </c>
      <c r="N19" s="79">
        <f t="shared" si="0"/>
        <v>0.0064814814814814214</v>
      </c>
      <c r="O19" s="80">
        <f t="shared" si="1"/>
        <v>0.05631944444444448</v>
      </c>
      <c r="P19" s="91">
        <f>$L$10/O19/24</f>
        <v>14.796547472256465</v>
      </c>
      <c r="Q19" s="90"/>
      <c r="R19" s="72"/>
      <c r="S19" s="73"/>
      <c r="T19" s="74"/>
    </row>
    <row r="20" spans="1:20" s="75" customFormat="1" ht="18" customHeight="1">
      <c r="A20" s="57"/>
      <c r="B20" s="58"/>
      <c r="C20" s="59"/>
      <c r="D20" s="60"/>
      <c r="E20" s="61"/>
      <c r="F20" s="59"/>
      <c r="G20" s="60"/>
      <c r="H20" s="62"/>
      <c r="I20" s="63"/>
      <c r="J20" s="82">
        <v>3</v>
      </c>
      <c r="K20" s="83">
        <f>M19+$R$10</f>
        <v>0.6390393518518519</v>
      </c>
      <c r="L20" s="84">
        <v>0.6966550925925926</v>
      </c>
      <c r="M20" s="85">
        <v>0.7013194444444445</v>
      </c>
      <c r="N20" s="86">
        <f t="shared" si="0"/>
        <v>0.004664351851851878</v>
      </c>
      <c r="O20" s="87">
        <f t="shared" si="1"/>
        <v>0.05761574074074072</v>
      </c>
      <c r="P20" s="92">
        <f>$L$11/O20/24</f>
        <v>14.463640016070718</v>
      </c>
      <c r="Q20" s="90"/>
      <c r="R20" s="72"/>
      <c r="S20" s="73"/>
      <c r="T20" s="74"/>
    </row>
    <row r="21" spans="1:20" s="75" customFormat="1" ht="18" customHeight="1">
      <c r="A21" s="57">
        <v>2</v>
      </c>
      <c r="B21" s="58">
        <v>64</v>
      </c>
      <c r="C21" s="59" t="s">
        <v>50</v>
      </c>
      <c r="D21" s="60" t="s">
        <v>51</v>
      </c>
      <c r="E21" s="61"/>
      <c r="F21" s="59" t="s">
        <v>52</v>
      </c>
      <c r="G21" s="93" t="s">
        <v>53</v>
      </c>
      <c r="H21" s="62" t="s">
        <v>42</v>
      </c>
      <c r="I21" s="63" t="s">
        <v>54</v>
      </c>
      <c r="J21" s="64">
        <v>1</v>
      </c>
      <c r="K21" s="65">
        <v>0.3993055555555556</v>
      </c>
      <c r="L21" s="66">
        <v>0.47278935185185184</v>
      </c>
      <c r="M21" s="67">
        <v>0.4742361111111111</v>
      </c>
      <c r="N21" s="68">
        <f t="shared" si="0"/>
        <v>0.0014467592592592449</v>
      </c>
      <c r="O21" s="69">
        <f t="shared" si="1"/>
        <v>0.07348379629629626</v>
      </c>
      <c r="P21" s="89">
        <f>$L$9/O21/24</f>
        <v>11.340368561978272</v>
      </c>
      <c r="Q21" s="90">
        <f>SUM($L$9:$L$11)/R21/24</f>
        <v>11.003565970453389</v>
      </c>
      <c r="R21" s="72">
        <f>SUM(O21:O23)</f>
        <v>0.22719907407407403</v>
      </c>
      <c r="S21" s="73">
        <f>SUM(N21:N23)+R21</f>
        <v>0.23174768518518513</v>
      </c>
      <c r="T21" s="74"/>
    </row>
    <row r="22" spans="1:20" s="75" customFormat="1" ht="18" customHeight="1">
      <c r="A22" s="57"/>
      <c r="B22" s="58"/>
      <c r="C22" s="59"/>
      <c r="D22" s="60"/>
      <c r="E22" s="61"/>
      <c r="F22" s="59"/>
      <c r="G22" s="93"/>
      <c r="H22" s="62"/>
      <c r="I22" s="63"/>
      <c r="J22" s="76">
        <v>2</v>
      </c>
      <c r="K22" s="77">
        <f>M21+$R$9</f>
        <v>0.4950694444444444</v>
      </c>
      <c r="L22" s="78">
        <v>0.567037037037037</v>
      </c>
      <c r="M22" s="77">
        <v>0.5684606481481481</v>
      </c>
      <c r="N22" s="79">
        <f t="shared" si="0"/>
        <v>0.0014236111111111116</v>
      </c>
      <c r="O22" s="80">
        <f t="shared" si="1"/>
        <v>0.07196759259259261</v>
      </c>
      <c r="P22" s="91">
        <f>$L$10/O22/24</f>
        <v>11.57928594403345</v>
      </c>
      <c r="Q22" s="90"/>
      <c r="R22" s="72"/>
      <c r="S22" s="73"/>
      <c r="T22" s="74"/>
    </row>
    <row r="23" spans="1:20" s="75" customFormat="1" ht="18" customHeight="1">
      <c r="A23" s="57"/>
      <c r="B23" s="58"/>
      <c r="C23" s="59"/>
      <c r="D23" s="60"/>
      <c r="E23" s="61"/>
      <c r="F23" s="59"/>
      <c r="G23" s="93"/>
      <c r="H23" s="62"/>
      <c r="I23" s="63"/>
      <c r="J23" s="82">
        <v>3</v>
      </c>
      <c r="K23" s="83">
        <f>M22+$R$10</f>
        <v>0.5892939814814815</v>
      </c>
      <c r="L23" s="84">
        <v>0.6710416666666666</v>
      </c>
      <c r="M23" s="85">
        <v>0.6727199074074074</v>
      </c>
      <c r="N23" s="86">
        <f t="shared" si="0"/>
        <v>0.001678240740740744</v>
      </c>
      <c r="O23" s="87">
        <f t="shared" si="1"/>
        <v>0.08174768518518516</v>
      </c>
      <c r="P23" s="92">
        <f>$L$11/O23/24</f>
        <v>10.193968568596917</v>
      </c>
      <c r="Q23" s="90"/>
      <c r="R23" s="72"/>
      <c r="S23" s="73"/>
      <c r="T23" s="74"/>
    </row>
    <row r="24" spans="1:20" s="75" customFormat="1" ht="18" customHeight="1">
      <c r="A24" s="57">
        <v>3</v>
      </c>
      <c r="B24" s="58">
        <v>61</v>
      </c>
      <c r="C24" s="59" t="s">
        <v>55</v>
      </c>
      <c r="D24" s="60" t="s">
        <v>56</v>
      </c>
      <c r="E24" s="61"/>
      <c r="F24" s="59" t="s">
        <v>57</v>
      </c>
      <c r="G24" s="93" t="s">
        <v>58</v>
      </c>
      <c r="H24" s="62" t="s">
        <v>59</v>
      </c>
      <c r="I24" s="63" t="s">
        <v>49</v>
      </c>
      <c r="J24" s="64">
        <v>1</v>
      </c>
      <c r="K24" s="65">
        <v>0.3993055555555556</v>
      </c>
      <c r="L24" s="66">
        <v>0.47239583333333335</v>
      </c>
      <c r="M24" s="67">
        <v>0.47421296296296295</v>
      </c>
      <c r="N24" s="68">
        <f aca="true" t="shared" si="2" ref="N24:N32">M24-L24</f>
        <v>0.0018171296296295991</v>
      </c>
      <c r="O24" s="69">
        <f aca="true" t="shared" si="3" ref="O24:O32">L24-K24</f>
        <v>0.07309027777777777</v>
      </c>
      <c r="P24" s="89">
        <f>$L$9/O24/24</f>
        <v>11.40142517814727</v>
      </c>
      <c r="Q24" s="90">
        <f>SUM($L$9:$L$11)/R24/24</f>
        <v>11.083743842364534</v>
      </c>
      <c r="R24" s="72">
        <f>SUM(O24:O26)</f>
        <v>0.2255555555555555</v>
      </c>
      <c r="S24" s="73">
        <f>SUM(N24:N26)+R24</f>
        <v>0.23202546296296295</v>
      </c>
      <c r="T24" s="74"/>
    </row>
    <row r="25" spans="1:20" s="75" customFormat="1" ht="18" customHeight="1">
      <c r="A25" s="57"/>
      <c r="B25" s="58"/>
      <c r="C25" s="59"/>
      <c r="D25" s="60"/>
      <c r="E25" s="61"/>
      <c r="F25" s="59"/>
      <c r="G25" s="93"/>
      <c r="H25" s="62"/>
      <c r="I25" s="63"/>
      <c r="J25" s="76">
        <v>2</v>
      </c>
      <c r="K25" s="77">
        <f>M24+$R$9</f>
        <v>0.49504629629629626</v>
      </c>
      <c r="L25" s="78">
        <v>0.5669907407407407</v>
      </c>
      <c r="M25" s="77">
        <v>0.5695833333333333</v>
      </c>
      <c r="N25" s="79">
        <f t="shared" si="2"/>
        <v>0.002592592592592591</v>
      </c>
      <c r="O25" s="80">
        <f t="shared" si="3"/>
        <v>0.07194444444444448</v>
      </c>
      <c r="P25" s="91">
        <f>$L$10/O25/24</f>
        <v>11.583011583011578</v>
      </c>
      <c r="Q25" s="90"/>
      <c r="R25" s="72"/>
      <c r="S25" s="73"/>
      <c r="T25" s="74"/>
    </row>
    <row r="26" spans="1:20" s="75" customFormat="1" ht="18" customHeight="1">
      <c r="A26" s="57"/>
      <c r="B26" s="58"/>
      <c r="C26" s="59"/>
      <c r="D26" s="60"/>
      <c r="E26" s="61"/>
      <c r="F26" s="59"/>
      <c r="G26" s="93"/>
      <c r="H26" s="62"/>
      <c r="I26" s="63"/>
      <c r="J26" s="82">
        <v>3</v>
      </c>
      <c r="K26" s="83">
        <f>M25+$R$10</f>
        <v>0.5904166666666667</v>
      </c>
      <c r="L26" s="84">
        <v>0.6709375</v>
      </c>
      <c r="M26" s="85">
        <v>0.6729976851851852</v>
      </c>
      <c r="N26" s="86">
        <f t="shared" si="2"/>
        <v>0.002060185185185248</v>
      </c>
      <c r="O26" s="87">
        <f t="shared" si="3"/>
        <v>0.08052083333333326</v>
      </c>
      <c r="P26" s="92">
        <f>$L$11/O26/24</f>
        <v>10.349288486416567</v>
      </c>
      <c r="Q26" s="90"/>
      <c r="R26" s="72"/>
      <c r="S26" s="73"/>
      <c r="T26" s="74"/>
    </row>
    <row r="27" spans="1:20" s="75" customFormat="1" ht="18" customHeight="1">
      <c r="A27" s="57">
        <v>4</v>
      </c>
      <c r="B27" s="58">
        <v>62</v>
      </c>
      <c r="C27" s="59" t="s">
        <v>60</v>
      </c>
      <c r="D27" s="60" t="s">
        <v>61</v>
      </c>
      <c r="E27" s="61"/>
      <c r="F27" s="59" t="s">
        <v>62</v>
      </c>
      <c r="G27" s="93" t="s">
        <v>63</v>
      </c>
      <c r="H27" s="62" t="s">
        <v>64</v>
      </c>
      <c r="I27" s="63" t="s">
        <v>43</v>
      </c>
      <c r="J27" s="64">
        <v>1</v>
      </c>
      <c r="K27" s="65">
        <v>0.3993055555555556</v>
      </c>
      <c r="L27" s="66">
        <v>0.47256944444444443</v>
      </c>
      <c r="M27" s="67">
        <v>0.4744097222222223</v>
      </c>
      <c r="N27" s="68">
        <f>M27-L27</f>
        <v>0.0018402777777778434</v>
      </c>
      <c r="O27" s="69">
        <f>L27-K27</f>
        <v>0.07326388888888885</v>
      </c>
      <c r="P27" s="89">
        <f>$L$9/O27/24</f>
        <v>11.374407582938394</v>
      </c>
      <c r="Q27" s="90">
        <f>SUM($L$9:$L$11)/R27/24</f>
        <v>11.042944785276077</v>
      </c>
      <c r="R27" s="72">
        <f>SUM(O27:O29)</f>
        <v>0.2263888888888888</v>
      </c>
      <c r="S27" s="73">
        <f>SUM(N27:N29)+R27</f>
        <v>0.23214120370370367</v>
      </c>
      <c r="T27" s="74"/>
    </row>
    <row r="28" spans="1:20" s="75" customFormat="1" ht="18" customHeight="1">
      <c r="A28" s="57"/>
      <c r="B28" s="58"/>
      <c r="C28" s="59"/>
      <c r="D28" s="60"/>
      <c r="E28" s="61"/>
      <c r="F28" s="59"/>
      <c r="G28" s="93"/>
      <c r="H28" s="62"/>
      <c r="I28" s="63"/>
      <c r="J28" s="76">
        <v>2</v>
      </c>
      <c r="K28" s="77">
        <f>M27+$R$9</f>
        <v>0.4952430555555556</v>
      </c>
      <c r="L28" s="78">
        <v>0.5670833333333333</v>
      </c>
      <c r="M28" s="77">
        <v>0.5688888888888889</v>
      </c>
      <c r="N28" s="79">
        <f>M28-L28</f>
        <v>0.0018055555555556158</v>
      </c>
      <c r="O28" s="80">
        <f>L28-K28</f>
        <v>0.07184027777777768</v>
      </c>
      <c r="P28" s="91">
        <f>$L$10/O28/24</f>
        <v>11.59980666988885</v>
      </c>
      <c r="Q28" s="90"/>
      <c r="R28" s="72"/>
      <c r="S28" s="73"/>
      <c r="T28" s="74"/>
    </row>
    <row r="29" spans="1:20" s="75" customFormat="1" ht="18" customHeight="1">
      <c r="A29" s="57"/>
      <c r="B29" s="58"/>
      <c r="C29" s="59"/>
      <c r="D29" s="60"/>
      <c r="E29" s="61"/>
      <c r="F29" s="59"/>
      <c r="G29" s="93"/>
      <c r="H29" s="62"/>
      <c r="I29" s="63"/>
      <c r="J29" s="82">
        <v>3</v>
      </c>
      <c r="K29" s="83">
        <f>M28+$R$10</f>
        <v>0.5897222222222223</v>
      </c>
      <c r="L29" s="84">
        <v>0.6710069444444445</v>
      </c>
      <c r="M29" s="85">
        <v>0.6731134259259259</v>
      </c>
      <c r="N29" s="86">
        <f>M29-L29</f>
        <v>0.0021064814814814037</v>
      </c>
      <c r="O29" s="87">
        <f>L29-K29</f>
        <v>0.08128472222222227</v>
      </c>
      <c r="P29" s="92">
        <f>$L$11/O29/24</f>
        <v>10.252029047415627</v>
      </c>
      <c r="Q29" s="90"/>
      <c r="R29" s="72"/>
      <c r="S29" s="73"/>
      <c r="T29" s="74"/>
    </row>
    <row r="30" spans="1:20" s="75" customFormat="1" ht="18" customHeight="1">
      <c r="A30" s="57">
        <v>5</v>
      </c>
      <c r="B30" s="58">
        <v>60</v>
      </c>
      <c r="C30" s="59" t="s">
        <v>65</v>
      </c>
      <c r="D30" s="60" t="s">
        <v>41</v>
      </c>
      <c r="E30" s="61"/>
      <c r="F30" s="59" t="s">
        <v>66</v>
      </c>
      <c r="G30" s="93" t="s">
        <v>67</v>
      </c>
      <c r="H30" s="62" t="s">
        <v>42</v>
      </c>
      <c r="I30" s="63" t="s">
        <v>43</v>
      </c>
      <c r="J30" s="64">
        <v>1</v>
      </c>
      <c r="K30" s="65">
        <v>0.3993055555555556</v>
      </c>
      <c r="L30" s="66">
        <v>0.472349537037037</v>
      </c>
      <c r="M30" s="67">
        <v>0.47444444444444445</v>
      </c>
      <c r="N30" s="68">
        <f t="shared" si="2"/>
        <v>0.0020949074074074203</v>
      </c>
      <c r="O30" s="69">
        <f t="shared" si="3"/>
        <v>0.07304398148148145</v>
      </c>
      <c r="P30" s="89">
        <f>$L$9/O30/24</f>
        <v>11.40865156076692</v>
      </c>
      <c r="Q30" s="90">
        <f>SUM($L$9:$L$11)/R30/24</f>
        <v>11.113969642397747</v>
      </c>
      <c r="R30" s="72">
        <f>SUM(O30:O32)</f>
        <v>0.22494212962962945</v>
      </c>
      <c r="S30" s="73">
        <f>SUM(N30:N32)+R30</f>
        <v>0.23259259259259263</v>
      </c>
      <c r="T30" s="74"/>
    </row>
    <row r="31" spans="1:20" s="75" customFormat="1" ht="18" customHeight="1">
      <c r="A31" s="57"/>
      <c r="B31" s="58"/>
      <c r="C31" s="59"/>
      <c r="D31" s="60"/>
      <c r="E31" s="61"/>
      <c r="F31" s="59"/>
      <c r="G31" s="93"/>
      <c r="H31" s="62"/>
      <c r="I31" s="63"/>
      <c r="J31" s="76">
        <v>2</v>
      </c>
      <c r="K31" s="77">
        <f>M30+$R$9</f>
        <v>0.49527777777777776</v>
      </c>
      <c r="L31" s="78">
        <v>0.5669212962962963</v>
      </c>
      <c r="M31" s="77">
        <v>0.5698958333333334</v>
      </c>
      <c r="N31" s="79">
        <f t="shared" si="2"/>
        <v>0.002974537037037095</v>
      </c>
      <c r="O31" s="80">
        <f t="shared" si="3"/>
        <v>0.07164351851851852</v>
      </c>
      <c r="P31" s="91">
        <f>$L$10/O31/24</f>
        <v>11.631663974151857</v>
      </c>
      <c r="Q31" s="90"/>
      <c r="R31" s="72"/>
      <c r="S31" s="73"/>
      <c r="T31" s="74"/>
    </row>
    <row r="32" spans="1:20" s="75" customFormat="1" ht="18" customHeight="1">
      <c r="A32" s="57"/>
      <c r="B32" s="58"/>
      <c r="C32" s="59"/>
      <c r="D32" s="60"/>
      <c r="E32" s="61"/>
      <c r="F32" s="59"/>
      <c r="G32" s="93"/>
      <c r="H32" s="62"/>
      <c r="I32" s="63"/>
      <c r="J32" s="82">
        <v>3</v>
      </c>
      <c r="K32" s="83">
        <f>M31+$R$10</f>
        <v>0.5907291666666667</v>
      </c>
      <c r="L32" s="84">
        <v>0.6709837962962962</v>
      </c>
      <c r="M32" s="85">
        <v>0.6735648148148149</v>
      </c>
      <c r="N32" s="86">
        <f t="shared" si="2"/>
        <v>0.002581018518518663</v>
      </c>
      <c r="O32" s="87">
        <f t="shared" si="3"/>
        <v>0.08025462962962948</v>
      </c>
      <c r="P32" s="92">
        <f>$L$11/O32/24</f>
        <v>10.383616959907721</v>
      </c>
      <c r="Q32" s="90"/>
      <c r="R32" s="72"/>
      <c r="S32" s="73"/>
      <c r="T32" s="74"/>
    </row>
    <row r="33" spans="1:20" s="75" customFormat="1" ht="42" customHeight="1">
      <c r="A33" s="94"/>
      <c r="B33" s="95"/>
      <c r="C33" s="96"/>
      <c r="D33" s="97"/>
      <c r="E33" s="98"/>
      <c r="F33" s="96"/>
      <c r="G33" s="99"/>
      <c r="H33" s="97"/>
      <c r="I33" s="100"/>
      <c r="J33" s="101"/>
      <c r="K33" s="102"/>
      <c r="L33" s="103"/>
      <c r="M33" s="102"/>
      <c r="N33" s="102"/>
      <c r="O33" s="104"/>
      <c r="P33" s="105"/>
      <c r="Q33" s="105"/>
      <c r="R33" s="106"/>
      <c r="S33" s="106"/>
      <c r="T33" s="107"/>
    </row>
    <row r="34" spans="1:18" ht="30" customHeight="1">
      <c r="A34" s="108"/>
      <c r="B34" s="108"/>
      <c r="D34" s="108"/>
      <c r="F34" s="108" t="s">
        <v>68</v>
      </c>
      <c r="G34" s="109"/>
      <c r="J34" s="108" t="s">
        <v>69</v>
      </c>
      <c r="K34" s="108"/>
      <c r="L34" s="108"/>
      <c r="M34" s="108"/>
      <c r="N34" s="108"/>
      <c r="O34" s="108"/>
      <c r="P34" s="108"/>
      <c r="Q34" s="108"/>
      <c r="R34" s="108"/>
    </row>
    <row r="35" spans="1:18" ht="30" customHeight="1">
      <c r="A35" s="108"/>
      <c r="B35" s="108"/>
      <c r="D35" s="108"/>
      <c r="F35" s="108" t="s">
        <v>70</v>
      </c>
      <c r="G35" s="109"/>
      <c r="J35" s="108" t="s">
        <v>71</v>
      </c>
      <c r="K35" s="108"/>
      <c r="L35" s="108"/>
      <c r="M35" s="108"/>
      <c r="N35" s="108"/>
      <c r="O35" s="108"/>
      <c r="P35" s="108"/>
      <c r="Q35" s="108"/>
      <c r="R35" s="108"/>
    </row>
    <row r="36" ht="12.75">
      <c r="A36" s="110"/>
    </row>
    <row r="37" ht="12.75">
      <c r="A37" s="111"/>
    </row>
    <row r="38" ht="12.75">
      <c r="A38" s="111"/>
    </row>
  </sheetData>
  <sheetProtection selectLockedCells="1" selectUnlockedCells="1"/>
  <mergeCells count="98">
    <mergeCell ref="A3:R3"/>
    <mergeCell ref="A4:S4"/>
    <mergeCell ref="A5:S5"/>
    <mergeCell ref="A6:S6"/>
    <mergeCell ref="A7:S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T9:T12"/>
    <mergeCell ref="A13:T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Q14:Q16"/>
    <mergeCell ref="R14:R16"/>
    <mergeCell ref="S14:S16"/>
    <mergeCell ref="T14:T16"/>
    <mergeCell ref="A17:T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Q18:Q20"/>
    <mergeCell ref="R18:R20"/>
    <mergeCell ref="S18:S20"/>
    <mergeCell ref="T18:T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Q21:Q23"/>
    <mergeCell ref="R21:R23"/>
    <mergeCell ref="S21:S23"/>
    <mergeCell ref="T21:T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Q24:Q26"/>
    <mergeCell ref="R24:R26"/>
    <mergeCell ref="S24:S26"/>
    <mergeCell ref="T24:T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Q27:Q29"/>
    <mergeCell ref="R27:R29"/>
    <mergeCell ref="S27:S29"/>
    <mergeCell ref="T27:T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Q30:Q32"/>
    <mergeCell ref="R30:R32"/>
    <mergeCell ref="S30:S32"/>
    <mergeCell ref="T30:T32"/>
  </mergeCells>
  <conditionalFormatting sqref="N24:N25">
    <cfRule type="cellIs" priority="1" dxfId="0" operator="greaterThan" stopIfTrue="1">
      <formula>0.0138888888888889</formula>
    </cfRule>
  </conditionalFormatting>
  <conditionalFormatting sqref="N14:N16 N18:N23 N26:N32">
    <cfRule type="cellIs" priority="2" dxfId="0" operator="greaterThan" stopIfTrue="1">
      <formula>0.0208333333333333</formula>
    </cfRule>
  </conditionalFormatting>
  <conditionalFormatting sqref="P14:Q16 P18:Q32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&amp;R&amp;8©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="90" zoomScaleNormal="90" zoomScaleSheetLayoutView="70" workbookViewId="0" topLeftCell="A1">
      <selection activeCell="F11" sqref="F11"/>
    </sheetView>
  </sheetViews>
  <sheetFormatPr defaultColWidth="9.140625" defaultRowHeight="15"/>
  <cols>
    <col min="1" max="1" width="3.7109375" style="1" customWidth="1"/>
    <col min="2" max="2" width="4.7109375" style="1" customWidth="1"/>
    <col min="3" max="3" width="17.28125" style="1" customWidth="1"/>
    <col min="4" max="4" width="7.7109375" style="1" customWidth="1"/>
    <col min="5" max="5" width="0.13671875" style="1" customWidth="1"/>
    <col min="6" max="6" width="25.28125" style="1" customWidth="1"/>
    <col min="7" max="7" width="7.7109375" style="1" customWidth="1"/>
    <col min="8" max="8" width="16.00390625" style="1" customWidth="1"/>
    <col min="9" max="9" width="17.00390625" style="1" customWidth="1"/>
    <col min="10" max="10" width="9.7109375" style="1" customWidth="1"/>
    <col min="11" max="12" width="10.7109375" style="1" customWidth="1"/>
    <col min="13" max="17" width="9.7109375" style="1" customWidth="1"/>
    <col min="18" max="18" width="12.140625" style="1" customWidth="1"/>
    <col min="19" max="19" width="0.42578125" style="1" customWidth="1"/>
    <col min="20" max="16384" width="9.140625" style="1" customWidth="1"/>
  </cols>
  <sheetData>
    <row r="1" spans="1:20" s="10" customFormat="1" ht="4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</row>
    <row r="2" spans="1:20" ht="30" customHeight="1">
      <c r="A2" s="11" t="s">
        <v>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3" customFormat="1" ht="15.75" customHeight="1">
      <c r="A3" s="12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5" customFormat="1" ht="15.75" customHeight="1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1" s="17" customFormat="1" ht="15.75" customHeight="1">
      <c r="A5" s="16" t="s">
        <v>73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0"/>
    </row>
    <row r="6" spans="1:20" s="17" customFormat="1" ht="15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23" customFormat="1" ht="15" customHeight="1">
      <c r="A7" s="19" t="s">
        <v>10</v>
      </c>
      <c r="B7" s="20"/>
      <c r="C7" s="21"/>
      <c r="D7" s="21"/>
      <c r="E7" s="21"/>
      <c r="F7" s="21"/>
      <c r="G7" s="21"/>
      <c r="H7" s="22"/>
      <c r="I7" s="20"/>
      <c r="J7" s="20"/>
      <c r="K7" s="20"/>
      <c r="L7" s="20"/>
      <c r="M7" s="20"/>
      <c r="N7" s="20"/>
      <c r="O7" s="20"/>
      <c r="Q7" s="20"/>
      <c r="R7" s="20"/>
      <c r="S7" s="24" t="s">
        <v>11</v>
      </c>
      <c r="T7" s="20"/>
    </row>
    <row r="8" spans="1:19" s="38" customFormat="1" ht="19.5" customHeight="1">
      <c r="A8" s="112" t="s">
        <v>12</v>
      </c>
      <c r="B8" s="113" t="s">
        <v>13</v>
      </c>
      <c r="C8" s="114" t="s">
        <v>74</v>
      </c>
      <c r="D8" s="115" t="s">
        <v>15</v>
      </c>
      <c r="E8" s="116"/>
      <c r="F8" s="114" t="s">
        <v>17</v>
      </c>
      <c r="G8" s="115" t="s">
        <v>15</v>
      </c>
      <c r="H8" s="115" t="s">
        <v>18</v>
      </c>
      <c r="I8" s="117" t="s">
        <v>19</v>
      </c>
      <c r="J8" s="118" t="s">
        <v>21</v>
      </c>
      <c r="K8" s="119">
        <v>20</v>
      </c>
      <c r="L8" s="120" t="s">
        <v>22</v>
      </c>
      <c r="M8" s="121" t="s">
        <v>23</v>
      </c>
      <c r="N8" s="121"/>
      <c r="O8" s="120">
        <v>1</v>
      </c>
      <c r="P8" s="122" t="s">
        <v>24</v>
      </c>
      <c r="Q8" s="123"/>
      <c r="R8" s="124" t="s">
        <v>25</v>
      </c>
      <c r="S8" s="125" t="s">
        <v>26</v>
      </c>
    </row>
    <row r="9" spans="1:19" s="38" customFormat="1" ht="50.25" customHeight="1">
      <c r="A9" s="112"/>
      <c r="B9" s="113"/>
      <c r="C9" s="114"/>
      <c r="D9" s="115"/>
      <c r="E9" s="116"/>
      <c r="F9" s="114"/>
      <c r="G9" s="115"/>
      <c r="H9" s="115"/>
      <c r="I9" s="117"/>
      <c r="J9" s="126" t="s">
        <v>29</v>
      </c>
      <c r="K9" s="127" t="s">
        <v>30</v>
      </c>
      <c r="L9" s="128" t="s">
        <v>31</v>
      </c>
      <c r="M9" s="128" t="s">
        <v>32</v>
      </c>
      <c r="N9" s="128" t="s">
        <v>33</v>
      </c>
      <c r="O9" s="129" t="s">
        <v>34</v>
      </c>
      <c r="P9" s="129" t="s">
        <v>35</v>
      </c>
      <c r="Q9" s="130" t="s">
        <v>36</v>
      </c>
      <c r="R9" s="124"/>
      <c r="S9" s="125"/>
    </row>
    <row r="10" spans="1:19" s="75" customFormat="1" ht="45" customHeight="1">
      <c r="A10" s="131">
        <v>1</v>
      </c>
      <c r="B10" s="132">
        <v>54</v>
      </c>
      <c r="C10" s="133" t="s">
        <v>75</v>
      </c>
      <c r="D10" s="134" t="s">
        <v>41</v>
      </c>
      <c r="E10" s="135"/>
      <c r="F10" s="136" t="s">
        <v>76</v>
      </c>
      <c r="G10" s="134" t="s">
        <v>41</v>
      </c>
      <c r="H10" s="137" t="s">
        <v>77</v>
      </c>
      <c r="I10" s="138" t="s">
        <v>78</v>
      </c>
      <c r="J10" s="139">
        <v>0.50625</v>
      </c>
      <c r="K10" s="140">
        <v>0.5769907407407407</v>
      </c>
      <c r="L10" s="139">
        <v>0.5814467592592593</v>
      </c>
      <c r="M10" s="139">
        <f>L10-K10</f>
        <v>0.004456018518518512</v>
      </c>
      <c r="N10" s="141">
        <f>K10-J10</f>
        <v>0.07074074074074077</v>
      </c>
      <c r="O10" s="142">
        <f>$K$8/N10/24</f>
        <v>11.780104712041881</v>
      </c>
      <c r="P10" s="142">
        <f>O10</f>
        <v>11.780104712041881</v>
      </c>
      <c r="Q10" s="143">
        <f>N10</f>
        <v>0.07074074074074077</v>
      </c>
      <c r="R10" s="144">
        <f>Q10+M10</f>
        <v>0.07519675925925928</v>
      </c>
      <c r="S10" s="145"/>
    </row>
    <row r="11" spans="1:19" s="75" customFormat="1" ht="29.25" customHeight="1">
      <c r="A11" s="94"/>
      <c r="B11" s="95"/>
      <c r="C11" s="146"/>
      <c r="D11" s="147"/>
      <c r="E11" s="148"/>
      <c r="F11" s="149"/>
      <c r="G11" s="150"/>
      <c r="H11" s="151"/>
      <c r="I11" s="151"/>
      <c r="J11" s="152"/>
      <c r="K11" s="153"/>
      <c r="L11" s="152"/>
      <c r="M11" s="152"/>
      <c r="N11" s="154"/>
      <c r="O11" s="155"/>
      <c r="P11" s="155"/>
      <c r="Q11" s="156"/>
      <c r="R11" s="156"/>
      <c r="S11" s="107"/>
    </row>
    <row r="12" spans="1:18" ht="30" customHeight="1">
      <c r="A12" s="108"/>
      <c r="B12" s="108"/>
      <c r="D12" s="108"/>
      <c r="F12" s="108" t="s">
        <v>68</v>
      </c>
      <c r="G12" s="109"/>
      <c r="J12" s="108" t="s">
        <v>69</v>
      </c>
      <c r="K12" s="108"/>
      <c r="L12" s="108"/>
      <c r="M12" s="108"/>
      <c r="N12" s="108"/>
      <c r="O12" s="108"/>
      <c r="P12" s="108"/>
      <c r="Q12" s="108"/>
      <c r="R12" s="108"/>
    </row>
    <row r="13" spans="1:18" ht="30" customHeight="1">
      <c r="A13" s="108"/>
      <c r="B13" s="108"/>
      <c r="D13" s="108"/>
      <c r="F13" s="108" t="s">
        <v>70</v>
      </c>
      <c r="G13" s="109"/>
      <c r="J13" s="108" t="s">
        <v>71</v>
      </c>
      <c r="K13" s="108"/>
      <c r="L13" s="108"/>
      <c r="M13" s="108"/>
      <c r="N13" s="108"/>
      <c r="O13" s="108"/>
      <c r="P13" s="108"/>
      <c r="Q13" s="108"/>
      <c r="R13" s="108"/>
    </row>
  </sheetData>
  <sheetProtection selectLockedCells="1" selectUnlockedCells="1"/>
  <mergeCells count="17">
    <mergeCell ref="A2:T2"/>
    <mergeCell ref="A3:T3"/>
    <mergeCell ref="A4:T4"/>
    <mergeCell ref="A5:T5"/>
    <mergeCell ref="A6:T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M8:N8"/>
    <mergeCell ref="R8:R9"/>
    <mergeCell ref="S8:S9"/>
  </mergeCells>
  <printOptions horizontalCentered="1"/>
  <pageMargins left="0" right="0" top="0" bottom="0" header="0.5118055555555555" footer="0"/>
  <pageSetup fitToHeight="0" fitToWidth="1" horizontalDpi="300" verticalDpi="300" orientation="landscape" paperSize="9"/>
  <headerFooter alignWithMargins="0">
    <oddFooter>&amp;C&amp;D   &amp;T&amp;Rстр.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zoomScale="90" zoomScaleNormal="90" zoomScaleSheetLayoutView="70" workbookViewId="0" topLeftCell="A4">
      <selection activeCell="F22" sqref="F22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9.140625" style="1" customWidth="1"/>
    <col min="4" max="4" width="9.28125" style="1" customWidth="1"/>
    <col min="5" max="5" width="0" style="1" hidden="1" customWidth="1"/>
    <col min="6" max="6" width="27.28125" style="1" customWidth="1"/>
    <col min="7" max="7" width="9.8515625" style="1" customWidth="1"/>
    <col min="8" max="8" width="15.7109375" style="1" customWidth="1"/>
    <col min="9" max="9" width="18.8515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4" width="10.8515625" style="1" customWidth="1"/>
    <col min="15" max="17" width="9.7109375" style="1" customWidth="1"/>
    <col min="18" max="18" width="12.57421875" style="1" customWidth="1"/>
    <col min="19" max="19" width="16.00390625" style="1" customWidth="1"/>
    <col min="20" max="20" width="0.13671875" style="1" customWidth="1"/>
    <col min="21" max="16384" width="9.140625" style="1" customWidth="1"/>
  </cols>
  <sheetData>
    <row r="1" spans="1:38" s="158" customFormat="1" ht="12.75" hidden="1">
      <c r="A1" s="157" t="s">
        <v>0</v>
      </c>
      <c r="C1" s="159"/>
      <c r="D1" s="157" t="s">
        <v>1</v>
      </c>
      <c r="E1" s="159"/>
      <c r="F1" s="159"/>
      <c r="G1" s="157" t="s">
        <v>2</v>
      </c>
      <c r="J1" s="159"/>
      <c r="K1" s="159"/>
      <c r="L1" s="159"/>
      <c r="M1" s="159"/>
      <c r="N1" s="159"/>
      <c r="O1" s="159"/>
      <c r="P1" s="157" t="s">
        <v>3</v>
      </c>
      <c r="Q1" s="157" t="s">
        <v>4</v>
      </c>
      <c r="R1" s="157"/>
      <c r="S1" s="157" t="s">
        <v>5</v>
      </c>
      <c r="V1" s="160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L1" s="162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30" customHeight="1">
      <c r="A3" s="11" t="s">
        <v>79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7" customFormat="1" ht="15.75" customHeight="1">
      <c r="A6" s="16" t="s">
        <v>80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7" customFormat="1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23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Q8" s="20"/>
      <c r="R8" s="20"/>
      <c r="S8" s="24" t="s">
        <v>11</v>
      </c>
      <c r="T8" s="20"/>
    </row>
    <row r="9" spans="1:20" s="38" customFormat="1" ht="15" customHeight="1">
      <c r="A9" s="163" t="s">
        <v>12</v>
      </c>
      <c r="B9" s="164" t="s">
        <v>13</v>
      </c>
      <c r="C9" s="165" t="s">
        <v>14</v>
      </c>
      <c r="D9" s="166" t="s">
        <v>15</v>
      </c>
      <c r="E9" s="167" t="s">
        <v>16</v>
      </c>
      <c r="F9" s="165" t="s">
        <v>17</v>
      </c>
      <c r="G9" s="166" t="s">
        <v>15</v>
      </c>
      <c r="H9" s="166" t="s">
        <v>18</v>
      </c>
      <c r="I9" s="166" t="s">
        <v>19</v>
      </c>
      <c r="J9" s="167" t="s">
        <v>20</v>
      </c>
      <c r="K9" s="168" t="s">
        <v>21</v>
      </c>
      <c r="L9" s="169">
        <v>20</v>
      </c>
      <c r="M9" s="170" t="s">
        <v>22</v>
      </c>
      <c r="N9" s="171" t="s">
        <v>23</v>
      </c>
      <c r="O9" s="171"/>
      <c r="P9" s="170">
        <v>1</v>
      </c>
      <c r="Q9" s="172" t="s">
        <v>24</v>
      </c>
      <c r="R9" s="173">
        <v>0.020833333333333332</v>
      </c>
      <c r="S9" s="174" t="s">
        <v>25</v>
      </c>
      <c r="T9" s="175" t="s">
        <v>26</v>
      </c>
    </row>
    <row r="10" spans="1:20" s="38" customFormat="1" ht="15" customHeight="1">
      <c r="A10" s="163"/>
      <c r="B10" s="164"/>
      <c r="C10" s="165"/>
      <c r="D10" s="166"/>
      <c r="E10" s="167"/>
      <c r="F10" s="165"/>
      <c r="G10" s="166"/>
      <c r="H10" s="166"/>
      <c r="I10" s="166"/>
      <c r="J10" s="167"/>
      <c r="K10" s="176" t="s">
        <v>27</v>
      </c>
      <c r="L10" s="177">
        <v>20</v>
      </c>
      <c r="M10" s="178" t="s">
        <v>22</v>
      </c>
      <c r="N10" s="179"/>
      <c r="O10" s="179"/>
      <c r="P10" s="178"/>
      <c r="Q10" s="180"/>
      <c r="R10" s="181"/>
      <c r="S10" s="174"/>
      <c r="T10" s="175"/>
    </row>
    <row r="11" spans="1:20" s="38" customFormat="1" ht="39.75" customHeight="1">
      <c r="A11" s="163"/>
      <c r="B11" s="164"/>
      <c r="C11" s="165"/>
      <c r="D11" s="166"/>
      <c r="E11" s="167"/>
      <c r="F11" s="165"/>
      <c r="G11" s="166"/>
      <c r="H11" s="166"/>
      <c r="I11" s="166"/>
      <c r="J11" s="167"/>
      <c r="K11" s="182" t="s">
        <v>29</v>
      </c>
      <c r="L11" s="183" t="s">
        <v>30</v>
      </c>
      <c r="M11" s="184" t="s">
        <v>31</v>
      </c>
      <c r="N11" s="184" t="s">
        <v>32</v>
      </c>
      <c r="O11" s="184" t="s">
        <v>33</v>
      </c>
      <c r="P11" s="185" t="s">
        <v>34</v>
      </c>
      <c r="Q11" s="185" t="s">
        <v>35</v>
      </c>
      <c r="R11" s="186" t="s">
        <v>36</v>
      </c>
      <c r="S11" s="174"/>
      <c r="T11" s="175"/>
    </row>
    <row r="12" spans="1:20" ht="15.75" customHeight="1">
      <c r="A12" s="56" t="s">
        <v>81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s="75" customFormat="1" ht="18.75" customHeight="1">
      <c r="A13" s="187">
        <v>1</v>
      </c>
      <c r="B13" s="188">
        <v>771</v>
      </c>
      <c r="C13" s="189" t="s">
        <v>82</v>
      </c>
      <c r="D13" s="190" t="s">
        <v>83</v>
      </c>
      <c r="E13" s="191"/>
      <c r="F13" s="192" t="s">
        <v>84</v>
      </c>
      <c r="G13" s="193" t="s">
        <v>85</v>
      </c>
      <c r="H13" s="194" t="s">
        <v>86</v>
      </c>
      <c r="I13" s="63" t="s">
        <v>87</v>
      </c>
      <c r="J13" s="195">
        <v>1</v>
      </c>
      <c r="K13" s="196">
        <v>0.4798611111111111</v>
      </c>
      <c r="L13" s="197">
        <v>0.5498842592592593</v>
      </c>
      <c r="M13" s="198">
        <v>0.5544791666666666</v>
      </c>
      <c r="N13" s="199">
        <f>M13-L13</f>
        <v>0.0045949074074073115</v>
      </c>
      <c r="O13" s="200">
        <f>L13-K13</f>
        <v>0.0700231481481482</v>
      </c>
      <c r="P13" s="201">
        <f>$L$9/O13/24</f>
        <v>11.900826446280982</v>
      </c>
      <c r="Q13" s="202">
        <f>SUM($L$9:$L$10)/R13/24</f>
        <v>12.286689419795215</v>
      </c>
      <c r="R13" s="203">
        <f>SUM(O13:O14)</f>
        <v>0.13564814814814824</v>
      </c>
      <c r="S13" s="204">
        <f>SUM(N13:N14)+R13</f>
        <v>0.145011574074074</v>
      </c>
      <c r="T13" s="205"/>
    </row>
    <row r="14" spans="1:20" s="75" customFormat="1" ht="18.75" customHeight="1">
      <c r="A14" s="187"/>
      <c r="B14" s="188"/>
      <c r="C14" s="189"/>
      <c r="D14" s="190"/>
      <c r="E14" s="191"/>
      <c r="F14" s="192"/>
      <c r="G14" s="193"/>
      <c r="H14" s="194"/>
      <c r="I14" s="63"/>
      <c r="J14" s="206">
        <v>2</v>
      </c>
      <c r="K14" s="207">
        <f>M13+$R$9</f>
        <v>0.5753125</v>
      </c>
      <c r="L14" s="208">
        <v>0.6409375</v>
      </c>
      <c r="M14" s="209">
        <v>0.6457060185185185</v>
      </c>
      <c r="N14" s="210">
        <f>M14-L14</f>
        <v>0.00476851851851845</v>
      </c>
      <c r="O14" s="211">
        <f>L14-K14</f>
        <v>0.06562500000000004</v>
      </c>
      <c r="P14" s="212">
        <f>$L$10/O14/24</f>
        <v>12.698412698412689</v>
      </c>
      <c r="Q14" s="202"/>
      <c r="R14" s="203"/>
      <c r="S14" s="204"/>
      <c r="T14" s="205"/>
    </row>
    <row r="15" spans="1:20" s="75" customFormat="1" ht="18.75" customHeight="1">
      <c r="A15" s="187">
        <v>2</v>
      </c>
      <c r="B15" s="188">
        <v>772</v>
      </c>
      <c r="C15" s="213" t="s">
        <v>88</v>
      </c>
      <c r="D15" s="190" t="s">
        <v>89</v>
      </c>
      <c r="E15" s="214"/>
      <c r="F15" s="133" t="s">
        <v>90</v>
      </c>
      <c r="G15" s="215" t="s">
        <v>91</v>
      </c>
      <c r="H15" s="216" t="s">
        <v>92</v>
      </c>
      <c r="I15" s="217" t="s">
        <v>93</v>
      </c>
      <c r="J15" s="195">
        <v>1</v>
      </c>
      <c r="K15" s="196">
        <v>0.4798611111111111</v>
      </c>
      <c r="L15" s="197">
        <v>0.554050925925926</v>
      </c>
      <c r="M15" s="198">
        <v>0.5598842592592593</v>
      </c>
      <c r="N15" s="218">
        <f>M15-L15</f>
        <v>0.005833333333333357</v>
      </c>
      <c r="O15" s="200">
        <f>L15-K15</f>
        <v>0.07418981481481485</v>
      </c>
      <c r="P15" s="219">
        <f>$L$9/O15/24</f>
        <v>11.232449297971913</v>
      </c>
      <c r="Q15" s="202">
        <f>SUM($L$9:$L$10)/R15/24</f>
        <v>11.111968516089213</v>
      </c>
      <c r="R15" s="203">
        <f>SUM(O15:O16)</f>
        <v>0.14998842592592582</v>
      </c>
      <c r="S15" s="204">
        <f>SUM(N15:N16)+R15</f>
        <v>0.1662037037037037</v>
      </c>
      <c r="T15" s="205"/>
    </row>
    <row r="16" spans="1:20" s="75" customFormat="1" ht="18.75" customHeight="1">
      <c r="A16" s="187"/>
      <c r="B16" s="188"/>
      <c r="C16" s="213"/>
      <c r="D16" s="190"/>
      <c r="E16" s="214"/>
      <c r="F16" s="133"/>
      <c r="G16" s="215"/>
      <c r="H16" s="216"/>
      <c r="I16" s="217"/>
      <c r="J16" s="206">
        <v>2</v>
      </c>
      <c r="K16" s="207">
        <f>M15+$R$9</f>
        <v>0.5807175925925927</v>
      </c>
      <c r="L16" s="208">
        <v>0.6565162037037037</v>
      </c>
      <c r="M16" s="209">
        <v>0.6668981481481482</v>
      </c>
      <c r="N16" s="210">
        <f>M16-L16</f>
        <v>0.010381944444444513</v>
      </c>
      <c r="O16" s="211">
        <f>L16-K16</f>
        <v>0.07579861111111097</v>
      </c>
      <c r="P16" s="220">
        <f>$L$10/O16/24</f>
        <v>10.994044892349997</v>
      </c>
      <c r="Q16" s="202"/>
      <c r="R16" s="203"/>
      <c r="S16" s="204"/>
      <c r="T16" s="205"/>
    </row>
    <row r="17" spans="1:20" ht="12.75">
      <c r="A17" s="56" t="s">
        <v>94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s="75" customFormat="1" ht="18.75" customHeight="1">
      <c r="A18" s="187">
        <v>1</v>
      </c>
      <c r="B18" s="188">
        <v>770</v>
      </c>
      <c r="C18" s="213" t="s">
        <v>95</v>
      </c>
      <c r="D18" s="215" t="s">
        <v>91</v>
      </c>
      <c r="E18" s="221"/>
      <c r="F18" s="222" t="s">
        <v>96</v>
      </c>
      <c r="G18" s="215" t="s">
        <v>91</v>
      </c>
      <c r="H18" s="223" t="s">
        <v>97</v>
      </c>
      <c r="I18" s="224" t="s">
        <v>78</v>
      </c>
      <c r="J18" s="195">
        <v>1</v>
      </c>
      <c r="K18" s="196">
        <v>0.50625</v>
      </c>
      <c r="L18" s="197">
        <v>0.5769328703703703</v>
      </c>
      <c r="M18" s="198">
        <v>0.5848958333333333</v>
      </c>
      <c r="N18" s="218">
        <f>M18-L18</f>
        <v>0.00796296296296295</v>
      </c>
      <c r="O18" s="200">
        <f>L18-K18</f>
        <v>0.07068287037037035</v>
      </c>
      <c r="P18" s="219">
        <f>$L$9/O18/24</f>
        <v>11.78974946782381</v>
      </c>
      <c r="Q18" s="225">
        <f>SUM($L$9:$L$10)/R18/24</f>
        <v>12.030075187969926</v>
      </c>
      <c r="R18" s="203">
        <f>SUM(O18:O19)</f>
        <v>0.13854166666666667</v>
      </c>
      <c r="S18" s="204">
        <f>SUM(N18:N19)+R18</f>
        <v>0.1586805555555555</v>
      </c>
      <c r="T18" s="205"/>
    </row>
    <row r="19" spans="1:20" s="75" customFormat="1" ht="18.75" customHeight="1">
      <c r="A19" s="187"/>
      <c r="B19" s="188"/>
      <c r="C19" s="213"/>
      <c r="D19" s="215"/>
      <c r="E19" s="221"/>
      <c r="F19" s="222"/>
      <c r="G19" s="215"/>
      <c r="H19" s="223"/>
      <c r="I19" s="224"/>
      <c r="J19" s="206">
        <v>2</v>
      </c>
      <c r="K19" s="207">
        <f>M18+$R$9</f>
        <v>0.6057291666666667</v>
      </c>
      <c r="L19" s="208">
        <v>0.673587962962963</v>
      </c>
      <c r="M19" s="209">
        <v>0.6857638888888888</v>
      </c>
      <c r="N19" s="210">
        <f>M19-L19</f>
        <v>0.012175925925925868</v>
      </c>
      <c r="O19" s="211">
        <f>L19-K19</f>
        <v>0.06785879629629632</v>
      </c>
      <c r="P19" s="220">
        <f>$L$10/O19/24</f>
        <v>12.280402524304959</v>
      </c>
      <c r="Q19" s="225"/>
      <c r="R19" s="203"/>
      <c r="S19" s="204"/>
      <c r="T19" s="205"/>
    </row>
    <row r="20" spans="1:20" s="75" customFormat="1" ht="18.75" customHeight="1">
      <c r="A20" s="187">
        <v>2</v>
      </c>
      <c r="B20" s="188">
        <v>783</v>
      </c>
      <c r="C20" s="226" t="s">
        <v>98</v>
      </c>
      <c r="D20" s="190" t="s">
        <v>99</v>
      </c>
      <c r="E20" s="214"/>
      <c r="F20" s="133" t="s">
        <v>100</v>
      </c>
      <c r="G20" s="215" t="s">
        <v>91</v>
      </c>
      <c r="H20" s="216" t="s">
        <v>92</v>
      </c>
      <c r="I20" s="217" t="s">
        <v>93</v>
      </c>
      <c r="J20" s="195">
        <v>1</v>
      </c>
      <c r="K20" s="196">
        <v>0.4798611111111111</v>
      </c>
      <c r="L20" s="197">
        <v>0.5540393518518518</v>
      </c>
      <c r="M20" s="198">
        <v>0.5599074074074074</v>
      </c>
      <c r="N20" s="218">
        <f>M20-L20</f>
        <v>0.005868055555555585</v>
      </c>
      <c r="O20" s="200">
        <f>L20-K20</f>
        <v>0.0741782407407407</v>
      </c>
      <c r="P20" s="219">
        <f>$L$9/O20/24</f>
        <v>11.234201903573107</v>
      </c>
      <c r="Q20" s="225">
        <f>SUM($L$9:$L$10)/R20/24</f>
        <v>11.114541525162096</v>
      </c>
      <c r="R20" s="203">
        <f>SUM(O20:O21)</f>
        <v>0.1499537037037036</v>
      </c>
      <c r="S20" s="204">
        <f>SUM(N20:N21)+R20</f>
        <v>0.16624999999999995</v>
      </c>
      <c r="T20" s="205"/>
    </row>
    <row r="21" spans="1:20" s="75" customFormat="1" ht="18.75" customHeight="1">
      <c r="A21" s="187"/>
      <c r="B21" s="188"/>
      <c r="C21" s="226"/>
      <c r="D21" s="190"/>
      <c r="E21" s="214"/>
      <c r="F21" s="133"/>
      <c r="G21" s="215"/>
      <c r="H21" s="216"/>
      <c r="I21" s="217"/>
      <c r="J21" s="206">
        <v>2</v>
      </c>
      <c r="K21" s="207">
        <f>M20+$R$9</f>
        <v>0.5807407407407408</v>
      </c>
      <c r="L21" s="208">
        <v>0.6565162037037037</v>
      </c>
      <c r="M21" s="209">
        <v>0.6669444444444445</v>
      </c>
      <c r="N21" s="210">
        <f>M21-L21</f>
        <v>0.01042824074074078</v>
      </c>
      <c r="O21" s="211">
        <f>L21-K21</f>
        <v>0.07577546296296289</v>
      </c>
      <c r="P21" s="220">
        <f>$L$10/O21/24</f>
        <v>10.997403390866056</v>
      </c>
      <c r="Q21" s="225"/>
      <c r="R21" s="203"/>
      <c r="S21" s="204"/>
      <c r="T21" s="205"/>
    </row>
    <row r="22" ht="30.75" customHeight="1"/>
    <row r="23" spans="1:18" ht="30" customHeight="1">
      <c r="A23" s="108"/>
      <c r="B23" s="108"/>
      <c r="D23" s="108"/>
      <c r="F23" s="108" t="s">
        <v>68</v>
      </c>
      <c r="G23" s="109"/>
      <c r="J23" s="108" t="s">
        <v>69</v>
      </c>
      <c r="K23" s="108"/>
      <c r="L23" s="108"/>
      <c r="M23" s="108"/>
      <c r="N23" s="108"/>
      <c r="O23" s="108"/>
      <c r="P23" s="108"/>
      <c r="Q23" s="108"/>
      <c r="R23" s="108"/>
    </row>
    <row r="24" spans="1:18" ht="30" customHeight="1">
      <c r="A24" s="108"/>
      <c r="B24" s="108"/>
      <c r="D24" s="108"/>
      <c r="F24" s="108" t="s">
        <v>70</v>
      </c>
      <c r="G24" s="109"/>
      <c r="J24" s="108" t="s">
        <v>71</v>
      </c>
      <c r="K24" s="108"/>
      <c r="L24" s="108"/>
      <c r="M24" s="108"/>
      <c r="N24" s="108"/>
      <c r="O24" s="108"/>
      <c r="P24" s="108"/>
      <c r="Q24" s="108"/>
      <c r="R24" s="108"/>
    </row>
  </sheetData>
  <sheetProtection selectLockedCells="1" selectUnlockedCells="1"/>
  <mergeCells count="72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  <mergeCell ref="A17:T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</mergeCells>
  <conditionalFormatting sqref="N13:N16 N18:N21">
    <cfRule type="cellIs" priority="1" dxfId="0" operator="greaterThan" stopIfTrue="1">
      <formula>0.0138888888888889</formula>
    </cfRule>
  </conditionalFormatting>
  <conditionalFormatting sqref="P13:P16 P18:P21 Q13 Q15 Q18 Q20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O K</cp:lastModifiedBy>
  <dcterms:created xsi:type="dcterms:W3CDTF">2018-01-12T23:35:20Z</dcterms:created>
  <dcterms:modified xsi:type="dcterms:W3CDTF">2018-02-28T07:14:14Z</dcterms:modified>
  <cp:category/>
  <cp:version/>
  <cp:contentType/>
  <cp:contentStatus/>
  <cp:revision>6</cp:revision>
</cp:coreProperties>
</file>